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0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'Page1'!$A$2:$J$110</definedName>
    <definedName name="_xlnm.Print_Area" localSheetId="1">'Page2 '!$A$1:$L$80</definedName>
  </definedNames>
  <calcPr fullCalcOnLoad="1"/>
</workbook>
</file>

<file path=xl/sharedStrings.xml><?xml version="1.0" encoding="utf-8"?>
<sst xmlns="http://schemas.openxmlformats.org/spreadsheetml/2006/main" count="576" uniqueCount="308">
  <si>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</si>
  <si>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</si>
  <si>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</si>
  <si>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</si>
  <si>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</si>
  <si>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</si>
  <si>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</si>
  <si>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</si>
  <si>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</si>
  <si>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</si>
  <si>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</si>
  <si>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</si>
  <si>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</si>
  <si>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</si>
  <si>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</si>
  <si>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</si>
  <si>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</si>
  <si>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</si>
  <si>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</si>
  <si>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</si>
  <si>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</si>
  <si>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</si>
  <si>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</si>
  <si>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</si>
  <si>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</si>
  <si>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</si>
  <si>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</si>
  <si>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</si>
  <si>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</si>
  <si>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</si>
  <si>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</si>
  <si>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</si>
  <si>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</si>
  <si>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</si>
  <si>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</si>
  <si>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</si>
  <si>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</si>
  <si>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</si>
  <si>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</si>
  <si>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</si>
  <si>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</si>
  <si>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</si>
  <si>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</si>
  <si>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</si>
  <si>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</si>
  <si>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</si>
  <si>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</si>
  <si>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</si>
  <si>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</si>
  <si>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</si>
  <si>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</si>
  <si>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</si>
  <si>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</si>
  <si>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</si>
  <si>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</si>
  <si>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</si>
  <si>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</si>
  <si>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</si>
  <si>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</si>
  <si>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</si>
  <si>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</si>
  <si>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</si>
  <si>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</si>
  <si>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</si>
  <si>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</si>
  <si>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</si>
  <si>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</si>
  <si>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</si>
  <si>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</si>
  <si>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</si>
  <si>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</si>
  <si>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</si>
  <si>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</si>
  <si>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</si>
  <si>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</si>
  <si>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</si>
  <si>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</si>
  <si>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</si>
  <si>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</si>
  <si>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</si>
  <si>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</si>
  <si>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</si>
  <si>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</si>
  <si>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</si>
  <si>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</si>
  <si>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</si>
  <si>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</si>
  <si>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</si>
  <si>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</si>
  <si>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</si>
  <si>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</si>
  <si>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</si>
  <si>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</si>
  <si>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</si>
  <si>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</si>
  <si>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</si>
  <si>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</si>
  <si>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</si>
  <si>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</si>
  <si>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</si>
  <si>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</si>
  <si>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</si>
  <si>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0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</si>
  <si>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</si>
  <si>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</si>
  <si>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</si>
  <si>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</si>
  <si>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</si>
  <si>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</si>
  <si>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0"/>
      </rPr>
      <t>B</t>
    </r>
    <r>
      <rPr>
        <sz val="9"/>
        <rFont val="Arial"/>
        <family val="0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</si>
  <si>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</si>
  <si>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</si>
  <si>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</si>
  <si>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</si>
  <si>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</si>
  <si>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</si>
  <si>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</si>
  <si>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</si>
  <si>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</si>
  <si>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</si>
  <si>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</si>
  <si>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</si>
  <si>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</si>
  <si>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</si>
  <si>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</si>
  <si>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</si>
  <si>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</si>
  <si>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</si>
  <si>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</si>
  <si>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</si>
  <si>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</si>
  <si>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</si>
  <si>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</si>
  <si>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</si>
  <si>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</si>
  <si>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</si>
  <si>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</si>
  <si>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</si>
  <si>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</si>
  <si>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</si>
  <si>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</si>
  <si>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</si>
  <si>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</si>
  <si>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</si>
  <si>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</si>
  <si>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</si>
  <si>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</si>
  <si>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</si>
  <si>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</si>
  <si>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</si>
  <si>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</si>
  <si>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</si>
  <si>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</si>
  <si>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</si>
  <si>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</si>
  <si>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</si>
  <si>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</si>
  <si>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</si>
  <si>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</si>
  <si>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</si>
  <si>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</si>
  <si>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</si>
  <si>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</si>
  <si>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</si>
  <si>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</si>
  <si>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</si>
  <si>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</si>
  <si>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</si>
  <si>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</si>
  <si>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</si>
  <si>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</si>
  <si>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</si>
  <si>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</si>
  <si>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</si>
  <si>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</si>
  <si>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</si>
  <si>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</si>
  <si>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</si>
  <si>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</si>
  <si>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</si>
  <si>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</si>
  <si>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</si>
  <si>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</si>
  <si>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</si>
  <si>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</si>
  <si>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</si>
  <si>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</si>
  <si>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</si>
  <si>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</si>
  <si>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</si>
  <si>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</si>
  <si>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</si>
  <si>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</si>
  <si>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</si>
  <si>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</si>
  <si>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</si>
  <si>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</si>
  <si>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</si>
  <si>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</si>
  <si>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</si>
  <si>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</si>
  <si>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</si>
  <si>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</si>
  <si>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</si>
  <si>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</si>
  <si>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</si>
  <si>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</si>
  <si>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</si>
  <si>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</si>
  <si>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</si>
  <si>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</si>
  <si>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</si>
  <si>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</si>
  <si>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</si>
  <si>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</si>
  <si>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</si>
  <si>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</si>
  <si>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</si>
  <si>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</si>
  <si>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</si>
  <si>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</si>
  <si>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</si>
  <si>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</si>
  <si>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</si>
  <si>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</si>
  <si>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</si>
  <si>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</si>
  <si>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</si>
  <si>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</si>
  <si>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</si>
  <si>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</si>
  <si>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</si>
  <si>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</si>
  <si>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</si>
  <si>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</si>
  <si>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</si>
  <si>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</si>
  <si>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</si>
  <si>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</si>
  <si>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</si>
  <si>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</si>
  <si>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</si>
  <si>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</si>
  <si>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</si>
  <si>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</si>
  <si>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</si>
  <si>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</si>
  <si>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</si>
  <si>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</si>
  <si>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</si>
  <si>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</si>
  <si>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</si>
  <si>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</si>
  <si>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</si>
  <si>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</si>
  <si>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</si>
  <si>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</si>
  <si>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</si>
  <si>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</si>
  <si>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</si>
  <si>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</si>
  <si>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</si>
  <si>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</si>
  <si>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</si>
  <si>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</si>
  <si>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</si>
  <si>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</si>
  <si>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</si>
  <si>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</si>
  <si>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</si>
  <si>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</si>
  <si>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</si>
  <si>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</si>
  <si>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</si>
  <si>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</si>
  <si>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</si>
  <si>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</si>
  <si>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</si>
  <si>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</si>
  <si>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</si>
  <si>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</si>
  <si>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</si>
  <si>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</si>
  <si>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</si>
  <si>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</si>
  <si>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</si>
  <si>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</si>
  <si>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</si>
  <si>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</si>
  <si>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</si>
  <si>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</si>
  <si>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</si>
  <si>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</si>
  <si>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</si>
  <si>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</si>
  <si>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</si>
  <si>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</si>
  <si>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</si>
  <si>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</si>
  <si>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</si>
  <si>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t>Qualified Foreign Investor</t>
  </si>
  <si>
    <t>(h)</t>
  </si>
  <si>
    <t>( d)</t>
  </si>
  <si>
    <t>(I)</t>
  </si>
  <si>
    <t>.</t>
  </si>
  <si>
    <r>
      <t>SHAREHOLDING PATTERN AS ON 30.09</t>
    </r>
    <r>
      <rPr>
        <b/>
        <sz val="11"/>
        <rFont val="Arial"/>
        <family val="2"/>
      </rPr>
      <t>.2014</t>
    </r>
  </si>
  <si>
    <t xml:space="preserve">SCRIP CODE :  532149          Name of Scrip :  BOI        Class of Security  :  Equity             Quarter ended 30.09.2014           </t>
  </si>
  <si>
    <r>
      <t xml:space="preserve">              Quarter ended :</t>
    </r>
    <r>
      <rPr>
        <b/>
        <sz val="11"/>
        <rFont val="Arial"/>
        <family val="2"/>
      </rPr>
      <t>30.09.2014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</si>
</sst>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0" fontId="8" fillId="0" borderId="20" xfId="0" applyFont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8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2" fontId="5" fillId="0" borderId="2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90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8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1000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69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8" name="Line 9"/>
        <xdr:cNvSpPr>
          <a:spLocks/>
        </xdr:cNvSpPr>
      </xdr:nvSpPr>
      <xdr:spPr>
        <a:xfrm>
          <a:off x="4400550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92417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1533525" y="990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>
          <a:off x="4400550" y="98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12" name="Line 16"/>
        <xdr:cNvSpPr>
          <a:spLocks/>
        </xdr:cNvSpPr>
      </xdr:nvSpPr>
      <xdr:spPr>
        <a:xfrm>
          <a:off x="2924175" y="1000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14" name="Line 18"/>
        <xdr:cNvSpPr>
          <a:spLocks/>
        </xdr:cNvSpPr>
      </xdr:nvSpPr>
      <xdr:spPr>
        <a:xfrm>
          <a:off x="4400550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15" name="Line 19"/>
        <xdr:cNvSpPr>
          <a:spLocks/>
        </xdr:cNvSpPr>
      </xdr:nvSpPr>
      <xdr:spPr>
        <a:xfrm>
          <a:off x="292417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16" name="Line 20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4400550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292417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tabSelected="1" view="pageBreakPreview" zoomScaleSheetLayoutView="100" zoomScalePageLayoutView="0" workbookViewId="0" topLeftCell="A59">
      <selection activeCell="H86" sqref="H86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258" t="s">
        <v>121</v>
      </c>
      <c r="D3" s="258"/>
      <c r="E3" s="258"/>
      <c r="F3" s="258"/>
      <c r="G3" s="258"/>
      <c r="H3" s="258"/>
      <c r="I3" s="258"/>
    </row>
    <row r="4" spans="3:10" ht="15.75">
      <c r="C4" s="259" t="s">
        <v>305</v>
      </c>
      <c r="D4" s="259"/>
      <c r="E4" s="259"/>
      <c r="F4" s="259"/>
      <c r="G4" s="259"/>
      <c r="H4" s="259"/>
      <c r="I4" s="259"/>
      <c r="J4" s="119"/>
    </row>
    <row r="5" spans="2:10" ht="18">
      <c r="B5" s="15" t="s">
        <v>52</v>
      </c>
      <c r="C5" s="8"/>
      <c r="D5" s="8"/>
      <c r="E5" s="8"/>
      <c r="F5" s="8"/>
      <c r="G5" s="8"/>
      <c r="I5" s="265"/>
      <c r="J5" s="265"/>
    </row>
    <row r="6" spans="1:10" ht="13.5" customHeight="1">
      <c r="A6" s="33"/>
      <c r="B6" s="246" t="s">
        <v>306</v>
      </c>
      <c r="C6" s="246"/>
      <c r="D6" s="246"/>
      <c r="E6" s="246"/>
      <c r="F6" s="246"/>
      <c r="G6" s="246"/>
      <c r="H6" s="246"/>
      <c r="I6" s="246"/>
      <c r="J6" s="246"/>
    </row>
    <row r="7" spans="1:12" ht="13.5" customHeight="1">
      <c r="A7" s="33"/>
      <c r="B7" s="91" t="s">
        <v>3</v>
      </c>
      <c r="C7" s="293"/>
      <c r="D7" s="293"/>
      <c r="E7" s="294"/>
      <c r="F7" s="149" t="s">
        <v>1</v>
      </c>
      <c r="G7" s="281" t="s">
        <v>193</v>
      </c>
      <c r="H7" s="282"/>
      <c r="I7" s="281" t="s">
        <v>193</v>
      </c>
      <c r="J7" s="282"/>
      <c r="L7" t="s">
        <v>304</v>
      </c>
    </row>
    <row r="8" spans="1:10" ht="13.5" customHeight="1">
      <c r="A8" s="33"/>
      <c r="B8" s="89" t="s">
        <v>4</v>
      </c>
      <c r="C8" s="268" t="s">
        <v>210</v>
      </c>
      <c r="D8" s="269"/>
      <c r="E8" s="270"/>
      <c r="F8" s="155" t="s">
        <v>197</v>
      </c>
      <c r="G8" s="283" t="s">
        <v>194</v>
      </c>
      <c r="H8" s="284"/>
      <c r="I8" s="283" t="s">
        <v>14</v>
      </c>
      <c r="J8" s="284"/>
    </row>
    <row r="9" spans="1:10" ht="13.5" customHeight="1">
      <c r="A9" s="33"/>
      <c r="B9" s="89" t="s">
        <v>5</v>
      </c>
      <c r="C9" s="271"/>
      <c r="D9" s="271"/>
      <c r="E9" s="272"/>
      <c r="F9" s="156" t="s">
        <v>198</v>
      </c>
      <c r="G9" s="277" t="s">
        <v>195</v>
      </c>
      <c r="H9" s="278"/>
      <c r="I9" s="277" t="s">
        <v>196</v>
      </c>
      <c r="J9" s="278"/>
    </row>
    <row r="10" spans="1:10" ht="13.5" customHeight="1">
      <c r="A10" s="33"/>
      <c r="B10" s="159"/>
      <c r="C10" s="273" t="s">
        <v>199</v>
      </c>
      <c r="D10" s="273"/>
      <c r="E10" s="274"/>
      <c r="F10" s="114">
        <v>0</v>
      </c>
      <c r="G10" s="247">
        <v>0</v>
      </c>
      <c r="H10" s="248"/>
      <c r="I10" s="247">
        <v>0</v>
      </c>
      <c r="J10" s="248"/>
    </row>
    <row r="11" spans="1:10" ht="13.5" customHeight="1">
      <c r="A11" s="33"/>
      <c r="B11" s="159"/>
      <c r="C11" s="275" t="s">
        <v>200</v>
      </c>
      <c r="D11" s="275"/>
      <c r="E11" s="276"/>
      <c r="F11" s="114">
        <v>0</v>
      </c>
      <c r="G11" s="247">
        <v>0</v>
      </c>
      <c r="H11" s="248"/>
      <c r="I11" s="247">
        <v>0</v>
      </c>
      <c r="J11" s="248"/>
    </row>
    <row r="12" spans="1:10" ht="13.5" customHeight="1">
      <c r="A12" s="33"/>
      <c r="B12" s="158"/>
      <c r="C12" s="299" t="s">
        <v>57</v>
      </c>
      <c r="D12" s="299"/>
      <c r="E12" s="300"/>
      <c r="F12" s="170">
        <v>0</v>
      </c>
      <c r="G12" s="249">
        <v>0</v>
      </c>
      <c r="H12" s="250"/>
      <c r="I12" s="249">
        <v>0</v>
      </c>
      <c r="J12" s="250"/>
    </row>
    <row r="13" spans="1:10" ht="13.5" customHeight="1">
      <c r="A13" s="33"/>
      <c r="B13" s="152"/>
      <c r="C13" s="298"/>
      <c r="D13" s="298"/>
      <c r="E13" s="298"/>
      <c r="F13" s="161"/>
      <c r="G13" s="162"/>
      <c r="H13" s="162"/>
      <c r="I13" s="162"/>
      <c r="J13" s="163"/>
    </row>
    <row r="14" spans="1:10" ht="13.5" customHeight="1">
      <c r="A14" s="33"/>
      <c r="B14" s="157"/>
      <c r="C14" s="292"/>
      <c r="D14" s="293"/>
      <c r="E14" s="294"/>
      <c r="F14" s="21" t="s">
        <v>1</v>
      </c>
      <c r="G14" s="251" t="s">
        <v>203</v>
      </c>
      <c r="H14" s="252"/>
      <c r="I14" s="251" t="s">
        <v>206</v>
      </c>
      <c r="J14" s="252"/>
    </row>
    <row r="15" spans="1:10" ht="13.5" customHeight="1">
      <c r="A15" s="33"/>
      <c r="B15" s="159"/>
      <c r="C15" s="268" t="s">
        <v>201</v>
      </c>
      <c r="D15" s="269"/>
      <c r="E15" s="270"/>
      <c r="F15" s="155" t="s">
        <v>67</v>
      </c>
      <c r="G15" s="253" t="s">
        <v>204</v>
      </c>
      <c r="H15" s="254"/>
      <c r="I15" s="253" t="s">
        <v>207</v>
      </c>
      <c r="J15" s="254"/>
    </row>
    <row r="16" spans="1:10" ht="13.5" customHeight="1">
      <c r="A16" s="33"/>
      <c r="B16" s="159"/>
      <c r="C16" s="303"/>
      <c r="D16" s="265"/>
      <c r="E16" s="304"/>
      <c r="F16" s="155" t="s">
        <v>202</v>
      </c>
      <c r="G16" s="253" t="s">
        <v>205</v>
      </c>
      <c r="H16" s="254"/>
      <c r="I16" s="253" t="s">
        <v>208</v>
      </c>
      <c r="J16" s="254"/>
    </row>
    <row r="17" spans="1:10" ht="13.5" customHeight="1">
      <c r="A17" s="33"/>
      <c r="B17" s="159"/>
      <c r="C17" s="303"/>
      <c r="D17" s="265"/>
      <c r="E17" s="304"/>
      <c r="F17" s="167"/>
      <c r="G17" s="279"/>
      <c r="H17" s="280"/>
      <c r="I17" s="253" t="s">
        <v>209</v>
      </c>
      <c r="J17" s="254"/>
    </row>
    <row r="18" spans="1:10" ht="13.5" customHeight="1">
      <c r="A18" s="33"/>
      <c r="B18" s="159"/>
      <c r="C18" s="295"/>
      <c r="D18" s="296"/>
      <c r="E18" s="297"/>
      <c r="F18" s="168"/>
      <c r="G18" s="318"/>
      <c r="H18" s="319"/>
      <c r="I18" s="301" t="s">
        <v>202</v>
      </c>
      <c r="J18" s="302"/>
    </row>
    <row r="19" spans="1:10" ht="13.5" customHeight="1">
      <c r="A19" s="33"/>
      <c r="B19" s="159"/>
      <c r="C19" s="308" t="s">
        <v>199</v>
      </c>
      <c r="D19" s="273"/>
      <c r="E19" s="274"/>
      <c r="F19" s="114">
        <v>0</v>
      </c>
      <c r="G19" s="307">
        <v>0</v>
      </c>
      <c r="H19" s="307"/>
      <c r="I19" s="307">
        <v>0</v>
      </c>
      <c r="J19" s="307"/>
    </row>
    <row r="20" spans="1:10" ht="13.5" customHeight="1">
      <c r="A20" s="33"/>
      <c r="B20" s="159"/>
      <c r="C20" s="305" t="s">
        <v>200</v>
      </c>
      <c r="D20" s="275"/>
      <c r="E20" s="276"/>
      <c r="F20" s="114">
        <v>0</v>
      </c>
      <c r="G20" s="307">
        <v>0</v>
      </c>
      <c r="H20" s="307"/>
      <c r="I20" s="307">
        <v>0</v>
      </c>
      <c r="J20" s="307"/>
    </row>
    <row r="21" spans="1:10" ht="13.5" customHeight="1">
      <c r="A21" s="33"/>
      <c r="B21" s="158"/>
      <c r="C21" s="306" t="s">
        <v>57</v>
      </c>
      <c r="D21" s="299"/>
      <c r="E21" s="300"/>
      <c r="F21" s="106">
        <f>SUM(F19:F20)</f>
        <v>0</v>
      </c>
      <c r="G21" s="249">
        <v>0</v>
      </c>
      <c r="H21" s="250"/>
      <c r="I21" s="249">
        <v>0</v>
      </c>
      <c r="J21" s="250"/>
    </row>
    <row r="22" spans="1:10" ht="13.5" customHeight="1">
      <c r="A22" s="33"/>
      <c r="B22" s="152"/>
      <c r="C22" s="323"/>
      <c r="D22" s="323"/>
      <c r="E22" s="323"/>
      <c r="F22" s="161"/>
      <c r="G22" s="311"/>
      <c r="H22" s="311"/>
      <c r="I22" s="311"/>
      <c r="J22" s="250"/>
    </row>
    <row r="23" spans="1:10" ht="13.5" customHeight="1">
      <c r="A23" s="33"/>
      <c r="B23" s="157"/>
      <c r="C23" s="101"/>
      <c r="D23" s="9"/>
      <c r="E23" s="10"/>
      <c r="F23" s="149" t="s">
        <v>8</v>
      </c>
      <c r="G23" s="309" t="s">
        <v>193</v>
      </c>
      <c r="H23" s="252"/>
      <c r="I23" s="309" t="s">
        <v>193</v>
      </c>
      <c r="J23" s="252"/>
    </row>
    <row r="24" spans="1:10" ht="13.5" customHeight="1">
      <c r="A24" s="33"/>
      <c r="B24" s="159"/>
      <c r="C24" s="171"/>
      <c r="D24" s="160"/>
      <c r="E24" s="175"/>
      <c r="F24" s="155" t="s">
        <v>212</v>
      </c>
      <c r="G24" s="310" t="s">
        <v>213</v>
      </c>
      <c r="H24" s="254"/>
      <c r="I24" s="310" t="s">
        <v>214</v>
      </c>
      <c r="J24" s="254"/>
    </row>
    <row r="25" spans="1:10" ht="13.5" customHeight="1">
      <c r="A25" s="33"/>
      <c r="B25" s="159"/>
      <c r="C25" s="268" t="s">
        <v>211</v>
      </c>
      <c r="D25" s="269"/>
      <c r="E25" s="270"/>
      <c r="F25" s="167"/>
      <c r="G25" s="164"/>
      <c r="H25" s="163"/>
      <c r="I25" s="310" t="s">
        <v>215</v>
      </c>
      <c r="J25" s="254"/>
    </row>
    <row r="26" spans="1:10" ht="13.5" customHeight="1">
      <c r="A26" s="33"/>
      <c r="B26" s="159"/>
      <c r="C26" s="171"/>
      <c r="D26" s="160"/>
      <c r="E26" s="175"/>
      <c r="F26" s="167"/>
      <c r="G26" s="164"/>
      <c r="H26" s="163"/>
      <c r="I26" s="310" t="s">
        <v>216</v>
      </c>
      <c r="J26" s="254"/>
    </row>
    <row r="27" spans="1:10" ht="13.5" customHeight="1">
      <c r="A27" s="33"/>
      <c r="B27" s="159"/>
      <c r="C27" s="173"/>
      <c r="D27" s="176"/>
      <c r="E27" s="177"/>
      <c r="F27" s="168"/>
      <c r="G27" s="165"/>
      <c r="H27" s="166"/>
      <c r="I27" s="312" t="s">
        <v>217</v>
      </c>
      <c r="J27" s="302"/>
    </row>
    <row r="28" spans="1:10" ht="13.5" customHeight="1">
      <c r="A28" s="33"/>
      <c r="B28" s="159"/>
      <c r="C28" s="308" t="s">
        <v>199</v>
      </c>
      <c r="D28" s="273"/>
      <c r="E28" s="274"/>
      <c r="F28" s="114">
        <v>0</v>
      </c>
      <c r="G28" s="307">
        <v>0</v>
      </c>
      <c r="H28" s="307"/>
      <c r="I28" s="307">
        <v>0</v>
      </c>
      <c r="J28" s="307"/>
    </row>
    <row r="29" spans="1:10" ht="13.5" customHeight="1">
      <c r="A29" s="33"/>
      <c r="B29" s="159"/>
      <c r="C29" s="305" t="s">
        <v>200</v>
      </c>
      <c r="D29" s="275"/>
      <c r="E29" s="276"/>
      <c r="F29" s="114">
        <v>0</v>
      </c>
      <c r="G29" s="307">
        <v>0</v>
      </c>
      <c r="H29" s="307"/>
      <c r="I29" s="307">
        <v>0</v>
      </c>
      <c r="J29" s="307"/>
    </row>
    <row r="30" spans="1:10" ht="13.5" customHeight="1">
      <c r="A30" s="33"/>
      <c r="B30" s="158"/>
      <c r="C30" s="313" t="s">
        <v>57</v>
      </c>
      <c r="D30" s="314"/>
      <c r="E30" s="315"/>
      <c r="F30" s="106">
        <v>0</v>
      </c>
      <c r="G30" s="320">
        <v>0</v>
      </c>
      <c r="H30" s="320"/>
      <c r="I30" s="320">
        <v>0</v>
      </c>
      <c r="J30" s="320"/>
    </row>
    <row r="31" spans="1:10" ht="13.5" customHeight="1">
      <c r="A31" s="33"/>
      <c r="B31" s="152"/>
      <c r="C31" s="151" t="s">
        <v>219</v>
      </c>
      <c r="D31" s="174"/>
      <c r="E31" s="178"/>
      <c r="F31" s="180"/>
      <c r="G31" s="316"/>
      <c r="H31" s="317"/>
      <c r="I31" s="316">
        <f>595902327+46360686</f>
        <v>642263013</v>
      </c>
      <c r="J31" s="317"/>
    </row>
    <row r="32" spans="1:10" ht="13.5" customHeight="1">
      <c r="A32" s="33"/>
      <c r="B32" s="152"/>
      <c r="C32" s="185" t="s">
        <v>218</v>
      </c>
      <c r="D32" s="172"/>
      <c r="E32" s="168"/>
      <c r="F32" s="169"/>
      <c r="G32" s="279"/>
      <c r="H32" s="280"/>
      <c r="I32" s="279"/>
      <c r="J32" s="280"/>
    </row>
    <row r="33" spans="1:10" ht="12.75">
      <c r="A33" s="33"/>
      <c r="B33" s="92" t="s">
        <v>3</v>
      </c>
      <c r="C33" s="2"/>
      <c r="D33" s="150" t="s">
        <v>1</v>
      </c>
      <c r="E33" s="42" t="s">
        <v>6</v>
      </c>
      <c r="F33" s="92" t="s">
        <v>8</v>
      </c>
      <c r="G33" s="266" t="s">
        <v>12</v>
      </c>
      <c r="H33" s="267"/>
      <c r="I33" s="288" t="s">
        <v>99</v>
      </c>
      <c r="J33" s="289"/>
    </row>
    <row r="34" spans="1:10" ht="12.75">
      <c r="A34" s="33"/>
      <c r="B34" s="42" t="s">
        <v>4</v>
      </c>
      <c r="C34" s="89" t="s">
        <v>2</v>
      </c>
      <c r="D34" s="150" t="s">
        <v>86</v>
      </c>
      <c r="E34" s="42" t="s">
        <v>7</v>
      </c>
      <c r="F34" s="42" t="s">
        <v>9</v>
      </c>
      <c r="G34" s="260" t="s">
        <v>13</v>
      </c>
      <c r="H34" s="261"/>
      <c r="I34" s="290" t="s">
        <v>100</v>
      </c>
      <c r="J34" s="291"/>
    </row>
    <row r="35" spans="1:10" ht="12.75">
      <c r="A35" s="33"/>
      <c r="B35" s="42" t="s">
        <v>5</v>
      </c>
      <c r="C35" s="89" t="s">
        <v>0</v>
      </c>
      <c r="D35" s="150" t="s">
        <v>87</v>
      </c>
      <c r="E35" s="42"/>
      <c r="F35" s="42" t="s">
        <v>10</v>
      </c>
      <c r="G35" s="260" t="s">
        <v>14</v>
      </c>
      <c r="H35" s="261"/>
      <c r="I35" s="40" t="s">
        <v>8</v>
      </c>
      <c r="J35" s="154" t="s">
        <v>111</v>
      </c>
    </row>
    <row r="36" spans="1:10" ht="12.75">
      <c r="A36" s="33"/>
      <c r="B36" s="184"/>
      <c r="C36" s="198"/>
      <c r="D36" s="150"/>
      <c r="E36" s="42"/>
      <c r="F36" s="42" t="s">
        <v>11</v>
      </c>
      <c r="G36" s="260" t="s">
        <v>15</v>
      </c>
      <c r="H36" s="261"/>
      <c r="I36" s="40" t="s">
        <v>110</v>
      </c>
      <c r="J36" s="154" t="s">
        <v>112</v>
      </c>
    </row>
    <row r="37" spans="1:10" ht="12.75">
      <c r="A37" s="33"/>
      <c r="B37" s="104"/>
      <c r="C37" s="199"/>
      <c r="D37" s="197"/>
      <c r="E37" s="104"/>
      <c r="F37" s="104"/>
      <c r="G37" s="179" t="s">
        <v>101</v>
      </c>
      <c r="H37" s="188" t="s">
        <v>16</v>
      </c>
      <c r="I37" s="41"/>
      <c r="J37" s="44"/>
    </row>
    <row r="38" spans="1:10" ht="12.75">
      <c r="A38" s="33"/>
      <c r="B38" s="196" t="s">
        <v>122</v>
      </c>
      <c r="C38" s="183" t="s">
        <v>123</v>
      </c>
      <c r="D38" s="183" t="s">
        <v>124</v>
      </c>
      <c r="E38" s="183" t="s">
        <v>125</v>
      </c>
      <c r="F38" s="183" t="s">
        <v>126</v>
      </c>
      <c r="G38" s="183" t="s">
        <v>127</v>
      </c>
      <c r="H38" s="183" t="s">
        <v>128</v>
      </c>
      <c r="I38" s="114" t="s">
        <v>129</v>
      </c>
      <c r="J38" s="113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3"/>
      <c r="J39" s="190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3"/>
      <c r="J40" s="190"/>
    </row>
    <row r="41" spans="1:10" ht="12.75">
      <c r="A41" s="33"/>
      <c r="B41" s="50" t="s">
        <v>18</v>
      </c>
      <c r="C41" s="74" t="s">
        <v>19</v>
      </c>
      <c r="D41" s="76"/>
      <c r="E41" s="76"/>
      <c r="F41" s="90"/>
      <c r="G41" s="90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1">
        <v>0</v>
      </c>
      <c r="E42" s="54">
        <v>0</v>
      </c>
      <c r="F42" s="41">
        <v>0</v>
      </c>
      <c r="G42" s="55">
        <f>E42*100/E104</f>
        <v>0</v>
      </c>
      <c r="H42" s="55">
        <f>E42*100/E110</f>
        <v>0</v>
      </c>
      <c r="I42" s="53">
        <v>0</v>
      </c>
      <c r="J42" s="181"/>
    </row>
    <row r="43" spans="1:10" ht="12.75">
      <c r="A43" s="33"/>
      <c r="B43" s="52" t="s">
        <v>22</v>
      </c>
      <c r="C43" s="53" t="s">
        <v>23</v>
      </c>
      <c r="D43" s="108">
        <v>1</v>
      </c>
      <c r="E43" s="56">
        <f>382006827+46360686</f>
        <v>428367513</v>
      </c>
      <c r="F43" s="56">
        <f>382006827+46360686</f>
        <v>428367513</v>
      </c>
      <c r="G43" s="55">
        <f>E43*100/E104</f>
        <v>66.6965875863071</v>
      </c>
      <c r="H43" s="55">
        <f>E43*100/E110</f>
        <v>66.6965875863071</v>
      </c>
      <c r="I43" s="53">
        <v>0</v>
      </c>
      <c r="J43" s="181">
        <f>I43/E43*100</f>
        <v>0</v>
      </c>
    </row>
    <row r="44" spans="1:10" ht="12.75">
      <c r="A44" s="33"/>
      <c r="B44" s="52" t="s">
        <v>25</v>
      </c>
      <c r="C44" s="53" t="s">
        <v>24</v>
      </c>
      <c r="D44" s="192"/>
      <c r="E44" s="56"/>
      <c r="F44" s="53"/>
      <c r="G44" s="55"/>
      <c r="H44" s="55"/>
      <c r="I44" s="53"/>
      <c r="J44" s="107"/>
    </row>
    <row r="45" spans="1:10" ht="12.75">
      <c r="A45" s="33"/>
      <c r="B45" s="52" t="s">
        <v>26</v>
      </c>
      <c r="C45" s="53" t="s">
        <v>27</v>
      </c>
      <c r="D45" s="107"/>
      <c r="E45" s="53"/>
      <c r="F45" s="53"/>
      <c r="G45" s="57"/>
      <c r="H45" s="57"/>
      <c r="I45" s="53"/>
      <c r="J45" s="107"/>
    </row>
    <row r="46" spans="1:10" ht="12.75">
      <c r="A46" s="33"/>
      <c r="B46" s="52" t="s">
        <v>28</v>
      </c>
      <c r="C46" s="53" t="s">
        <v>33</v>
      </c>
      <c r="D46" s="107"/>
      <c r="E46" s="53"/>
      <c r="F46" s="53"/>
      <c r="G46" s="57"/>
      <c r="H46" s="57"/>
      <c r="I46" s="53"/>
      <c r="J46" s="107"/>
    </row>
    <row r="47" spans="1:10" ht="12.75">
      <c r="A47" s="33"/>
      <c r="B47" s="52"/>
      <c r="C47" s="58" t="s">
        <v>104</v>
      </c>
      <c r="D47" s="193">
        <f>SUM(D39:D46)</f>
        <v>1</v>
      </c>
      <c r="E47" s="60">
        <f>SUM(E39:E46)</f>
        <v>428367513</v>
      </c>
      <c r="F47" s="60">
        <f>SUM(F39:F46)</f>
        <v>428367513</v>
      </c>
      <c r="G47" s="61">
        <f>SUM(G42:G46)</f>
        <v>66.6965875863071</v>
      </c>
      <c r="H47" s="83">
        <f>SUM(H42:H46)</f>
        <v>66.6965875863071</v>
      </c>
      <c r="I47" s="83">
        <f>SUM(I39:I46)</f>
        <v>0</v>
      </c>
      <c r="J47" s="181">
        <f>I47/E47*100</f>
        <v>0</v>
      </c>
    </row>
    <row r="48" spans="1:10" ht="12.75">
      <c r="A48" s="33"/>
      <c r="B48" s="62" t="s">
        <v>29</v>
      </c>
      <c r="C48" s="63" t="s">
        <v>30</v>
      </c>
      <c r="D48" s="194"/>
      <c r="E48" s="64"/>
      <c r="F48" s="64"/>
      <c r="G48" s="64"/>
      <c r="H48" s="88"/>
      <c r="I48" s="33"/>
      <c r="J48" s="35"/>
    </row>
    <row r="49" spans="1:10" ht="12.75">
      <c r="A49" s="33"/>
      <c r="B49" s="65" t="s">
        <v>20</v>
      </c>
      <c r="C49" s="46" t="s">
        <v>116</v>
      </c>
      <c r="D49" s="192"/>
      <c r="E49" s="56"/>
      <c r="F49" s="56"/>
      <c r="G49" s="56"/>
      <c r="H49" s="56"/>
      <c r="I49" s="53"/>
      <c r="J49" s="107"/>
    </row>
    <row r="50" spans="1:10" ht="12.75">
      <c r="A50" s="33"/>
      <c r="B50" s="36"/>
      <c r="C50" s="43" t="s">
        <v>117</v>
      </c>
      <c r="D50" s="192"/>
      <c r="E50" s="56"/>
      <c r="F50" s="56"/>
      <c r="G50" s="56"/>
      <c r="H50" s="56"/>
      <c r="I50" s="53"/>
      <c r="J50" s="107"/>
    </row>
    <row r="51" spans="1:10" ht="12.75">
      <c r="A51" s="33"/>
      <c r="B51" s="52" t="s">
        <v>22</v>
      </c>
      <c r="C51" s="41" t="s">
        <v>24</v>
      </c>
      <c r="D51" s="191"/>
      <c r="E51" s="54"/>
      <c r="F51" s="54"/>
      <c r="G51" s="69"/>
      <c r="H51" s="69"/>
      <c r="I51" s="53"/>
      <c r="J51" s="181"/>
    </row>
    <row r="52" spans="1:10" ht="12.75">
      <c r="A52" s="33"/>
      <c r="B52" s="52" t="s">
        <v>25</v>
      </c>
      <c r="C52" s="53" t="s">
        <v>32</v>
      </c>
      <c r="D52" s="192"/>
      <c r="E52" s="56"/>
      <c r="F52" s="56"/>
      <c r="G52" s="70"/>
      <c r="H52" s="70"/>
      <c r="I52" s="53"/>
      <c r="J52" s="181"/>
    </row>
    <row r="53" spans="1:10" ht="12.75">
      <c r="A53" s="33"/>
      <c r="B53" s="52" t="s">
        <v>26</v>
      </c>
      <c r="C53" s="236" t="s">
        <v>300</v>
      </c>
      <c r="D53" s="192"/>
      <c r="E53" s="56"/>
      <c r="F53" s="56"/>
      <c r="G53" s="70"/>
      <c r="H53" s="70"/>
      <c r="I53" s="53"/>
      <c r="J53" s="181"/>
    </row>
    <row r="54" spans="1:10" ht="12.75">
      <c r="A54" s="33"/>
      <c r="B54" s="52" t="s">
        <v>28</v>
      </c>
      <c r="C54" s="53" t="s">
        <v>33</v>
      </c>
      <c r="D54" s="192"/>
      <c r="E54" s="56"/>
      <c r="F54" s="56"/>
      <c r="G54" s="70"/>
      <c r="H54" s="70"/>
      <c r="I54" s="53"/>
      <c r="J54" s="181"/>
    </row>
    <row r="55" spans="1:10" ht="12.75">
      <c r="A55" s="33"/>
      <c r="B55" s="53"/>
      <c r="C55" s="58" t="s">
        <v>105</v>
      </c>
      <c r="D55" s="192">
        <f>SUM(D49:D54)</f>
        <v>0</v>
      </c>
      <c r="E55" s="56">
        <f>SUM(E49:E54)</f>
        <v>0</v>
      </c>
      <c r="F55" s="56">
        <f>SUM(F49:F54)</f>
        <v>0</v>
      </c>
      <c r="G55" s="70">
        <f>SUM(G51:G54)</f>
        <v>0</v>
      </c>
      <c r="H55" s="70">
        <f>SUM(H51:H54)</f>
        <v>0</v>
      </c>
      <c r="I55" s="70">
        <f>SUM(I51:I54)</f>
        <v>0</v>
      </c>
      <c r="J55" s="181">
        <v>0</v>
      </c>
    </row>
    <row r="56" spans="1:10" ht="12.75">
      <c r="A56" s="33"/>
      <c r="B56" s="37"/>
      <c r="C56" s="46" t="s">
        <v>34</v>
      </c>
      <c r="D56" s="262">
        <f aca="true" t="shared" si="0" ref="D56:I56">D55+D47</f>
        <v>1</v>
      </c>
      <c r="E56" s="263">
        <f t="shared" si="0"/>
        <v>428367513</v>
      </c>
      <c r="F56" s="263">
        <f t="shared" si="0"/>
        <v>428367513</v>
      </c>
      <c r="G56" s="285">
        <f t="shared" si="0"/>
        <v>66.6965875863071</v>
      </c>
      <c r="H56" s="285">
        <f t="shared" si="0"/>
        <v>66.6965875863071</v>
      </c>
      <c r="I56" s="285">
        <f t="shared" si="0"/>
        <v>0</v>
      </c>
      <c r="J56" s="287">
        <f>SUM(J51:J55)</f>
        <v>0</v>
      </c>
    </row>
    <row r="57" spans="1:10" ht="12.75">
      <c r="A57" s="33"/>
      <c r="B57" s="41"/>
      <c r="C57" s="104" t="s">
        <v>120</v>
      </c>
      <c r="D57" s="262"/>
      <c r="E57" s="264"/>
      <c r="F57" s="264"/>
      <c r="G57" s="286"/>
      <c r="H57" s="286"/>
      <c r="I57" s="286"/>
      <c r="J57" s="287"/>
    </row>
    <row r="58" spans="1:10" ht="12.75" hidden="1">
      <c r="A58" s="33"/>
      <c r="B58" s="33"/>
      <c r="C58" s="33"/>
      <c r="D58" s="71"/>
      <c r="E58" s="71"/>
      <c r="F58" s="71"/>
      <c r="G58" s="72"/>
      <c r="H58" s="72"/>
      <c r="I58" s="33"/>
      <c r="J58" s="33"/>
    </row>
    <row r="59" spans="1:10" ht="12.75">
      <c r="A59" s="33"/>
      <c r="B59" s="33"/>
      <c r="C59" s="33"/>
      <c r="D59" s="182"/>
      <c r="E59" s="182"/>
      <c r="F59" s="182"/>
      <c r="G59" s="72"/>
      <c r="H59" s="72"/>
      <c r="I59" s="33"/>
      <c r="J59" s="33" t="s">
        <v>222</v>
      </c>
    </row>
    <row r="60" spans="1:10" ht="12.75">
      <c r="A60" s="153"/>
      <c r="B60" s="153"/>
      <c r="C60" s="153"/>
      <c r="D60" s="182"/>
      <c r="E60" s="182"/>
      <c r="F60" s="182"/>
      <c r="G60" s="182"/>
      <c r="H60" s="182"/>
      <c r="I60" s="153"/>
      <c r="J60" s="153"/>
    </row>
    <row r="61" spans="1:10" ht="12.75">
      <c r="A61" s="153"/>
      <c r="B61" s="153"/>
      <c r="C61" s="153"/>
      <c r="D61" s="182"/>
      <c r="E61" s="182"/>
      <c r="F61" s="182"/>
      <c r="G61" s="182"/>
      <c r="H61" s="182"/>
      <c r="I61" s="153"/>
      <c r="J61" s="153"/>
    </row>
    <row r="62" spans="1:10" ht="12.75">
      <c r="A62" s="153"/>
      <c r="B62" s="153"/>
      <c r="C62" s="153"/>
      <c r="D62" s="182"/>
      <c r="E62" s="182"/>
      <c r="F62" s="182"/>
      <c r="G62" s="182"/>
      <c r="H62" s="182"/>
      <c r="I62" s="153"/>
      <c r="J62" s="153"/>
    </row>
    <row r="63" spans="1:10" ht="12.75">
      <c r="A63" s="153"/>
      <c r="B63" s="153"/>
      <c r="C63" s="153"/>
      <c r="D63" s="182"/>
      <c r="E63" s="182"/>
      <c r="F63" s="182"/>
      <c r="G63" s="182"/>
      <c r="H63" s="182"/>
      <c r="I63" s="153"/>
      <c r="J63" s="153"/>
    </row>
    <row r="64" spans="1:10" ht="12.75">
      <c r="A64" s="153"/>
      <c r="B64" s="153"/>
      <c r="C64" s="153"/>
      <c r="D64" s="182"/>
      <c r="E64" s="182"/>
      <c r="F64" s="182"/>
      <c r="G64" s="182"/>
      <c r="H64" s="182"/>
      <c r="I64" s="153"/>
      <c r="J64" s="153"/>
    </row>
    <row r="65" spans="1:10" ht="12.75">
      <c r="A65" s="153"/>
      <c r="B65" s="153"/>
      <c r="C65" s="153"/>
      <c r="D65" s="182"/>
      <c r="E65" s="182"/>
      <c r="F65" s="182"/>
      <c r="G65" s="182"/>
      <c r="H65" s="182"/>
      <c r="I65" s="153"/>
      <c r="J65" s="153"/>
    </row>
    <row r="66" spans="1:10" ht="12.75">
      <c r="A66" s="153"/>
      <c r="B66" s="153"/>
      <c r="C66" s="153"/>
      <c r="D66" s="182"/>
      <c r="E66" s="182"/>
      <c r="F66" s="182"/>
      <c r="G66" s="182"/>
      <c r="H66" s="182"/>
      <c r="I66" s="153"/>
      <c r="J66" s="153"/>
    </row>
    <row r="67" spans="1:10" ht="12.75">
      <c r="A67" s="153"/>
      <c r="B67" s="153"/>
      <c r="C67" s="153"/>
      <c r="D67" s="182"/>
      <c r="E67" s="182"/>
      <c r="F67" s="182"/>
      <c r="G67" s="182"/>
      <c r="H67" s="182"/>
      <c r="I67" s="153"/>
      <c r="J67" s="153"/>
    </row>
    <row r="68" spans="1:10" ht="12.75">
      <c r="A68" s="153"/>
      <c r="B68" s="153"/>
      <c r="C68" s="153"/>
      <c r="D68" s="182"/>
      <c r="E68" s="182"/>
      <c r="F68" s="182"/>
      <c r="G68" s="182"/>
      <c r="H68" s="182"/>
      <c r="I68" s="153"/>
      <c r="J68" s="153"/>
    </row>
    <row r="69" spans="1:10" ht="12.75">
      <c r="A69" s="153"/>
      <c r="B69" s="195" t="s">
        <v>227</v>
      </c>
      <c r="C69" s="153"/>
      <c r="D69" s="182"/>
      <c r="E69" s="182"/>
      <c r="F69" s="182"/>
      <c r="G69" s="182"/>
      <c r="H69" s="182"/>
      <c r="I69" s="153"/>
      <c r="J69" s="195" t="s">
        <v>226</v>
      </c>
    </row>
    <row r="70" spans="1:10" ht="12.75">
      <c r="A70" s="153"/>
      <c r="B70" s="246" t="s">
        <v>306</v>
      </c>
      <c r="C70" s="246"/>
      <c r="D70" s="246"/>
      <c r="E70" s="246"/>
      <c r="F70" s="246"/>
      <c r="G70" s="246"/>
      <c r="H70" s="246"/>
      <c r="I70" s="246"/>
      <c r="J70" s="246"/>
    </row>
    <row r="71" spans="1:10" ht="12.75">
      <c r="A71" s="33"/>
      <c r="B71" s="92" t="s">
        <v>3</v>
      </c>
      <c r="C71" s="92" t="s">
        <v>2</v>
      </c>
      <c r="D71" s="92" t="s">
        <v>1</v>
      </c>
      <c r="E71" s="92" t="s">
        <v>6</v>
      </c>
      <c r="F71" s="92" t="s">
        <v>8</v>
      </c>
      <c r="G71" s="266" t="s">
        <v>12</v>
      </c>
      <c r="H71" s="267"/>
      <c r="I71" s="288" t="s">
        <v>99</v>
      </c>
      <c r="J71" s="289"/>
    </row>
    <row r="72" spans="1:10" ht="12.75">
      <c r="A72" s="33"/>
      <c r="B72" s="42" t="s">
        <v>4</v>
      </c>
      <c r="C72" s="42" t="s">
        <v>0</v>
      </c>
      <c r="D72" s="42" t="s">
        <v>86</v>
      </c>
      <c r="E72" s="42" t="s">
        <v>7</v>
      </c>
      <c r="F72" s="42" t="s">
        <v>9</v>
      </c>
      <c r="G72" s="260" t="s">
        <v>13</v>
      </c>
      <c r="H72" s="261"/>
      <c r="I72" s="260" t="s">
        <v>100</v>
      </c>
      <c r="J72" s="321"/>
    </row>
    <row r="73" spans="1:10" ht="12.75">
      <c r="A73" s="33"/>
      <c r="B73" s="42" t="s">
        <v>5</v>
      </c>
      <c r="C73" s="42"/>
      <c r="D73" s="42" t="s">
        <v>87</v>
      </c>
      <c r="E73" s="42"/>
      <c r="F73" s="42" t="s">
        <v>10</v>
      </c>
      <c r="G73" s="260" t="s">
        <v>14</v>
      </c>
      <c r="H73" s="261"/>
      <c r="I73" s="38" t="s">
        <v>8</v>
      </c>
      <c r="J73" s="38" t="s">
        <v>111</v>
      </c>
    </row>
    <row r="74" spans="1:10" ht="12.75">
      <c r="A74" s="33"/>
      <c r="B74" s="42"/>
      <c r="C74" s="186"/>
      <c r="D74" s="42"/>
      <c r="E74" s="42"/>
      <c r="F74" s="42" t="s">
        <v>11</v>
      </c>
      <c r="G74" s="290" t="s">
        <v>15</v>
      </c>
      <c r="H74" s="322"/>
      <c r="I74" s="40" t="s">
        <v>110</v>
      </c>
      <c r="J74" s="40" t="s">
        <v>112</v>
      </c>
    </row>
    <row r="75" spans="1:10" ht="12.75">
      <c r="A75" s="33"/>
      <c r="B75" s="116"/>
      <c r="C75" s="187"/>
      <c r="D75" s="104"/>
      <c r="E75" s="104"/>
      <c r="F75" s="117"/>
      <c r="G75" s="148" t="s">
        <v>101</v>
      </c>
      <c r="H75" s="116" t="s">
        <v>16</v>
      </c>
      <c r="I75" s="41"/>
      <c r="J75" s="41"/>
    </row>
    <row r="76" spans="1:10" ht="12.75">
      <c r="A76" s="33"/>
      <c r="B76" s="183" t="s">
        <v>122</v>
      </c>
      <c r="C76" s="113" t="s">
        <v>123</v>
      </c>
      <c r="D76" s="113" t="s">
        <v>124</v>
      </c>
      <c r="E76" s="113" t="s">
        <v>125</v>
      </c>
      <c r="F76" s="113" t="s">
        <v>126</v>
      </c>
      <c r="G76" s="113" t="s">
        <v>127</v>
      </c>
      <c r="H76" s="113" t="s">
        <v>128</v>
      </c>
      <c r="I76" s="114" t="s">
        <v>129</v>
      </c>
      <c r="J76" s="113" t="s">
        <v>220</v>
      </c>
    </row>
    <row r="77" spans="1:10" ht="12.75">
      <c r="A77" s="33"/>
      <c r="B77" s="74" t="s">
        <v>35</v>
      </c>
      <c r="C77" s="189" t="s">
        <v>106</v>
      </c>
      <c r="D77" s="182"/>
      <c r="E77" s="182"/>
      <c r="F77" s="182"/>
      <c r="G77" s="182"/>
      <c r="H77" s="182"/>
      <c r="I77" s="153"/>
      <c r="J77" s="34"/>
    </row>
    <row r="78" spans="1:10" ht="12.75">
      <c r="A78" s="33"/>
      <c r="B78" s="78" t="s">
        <v>18</v>
      </c>
      <c r="C78" s="73" t="s">
        <v>32</v>
      </c>
      <c r="D78" s="255"/>
      <c r="E78" s="256"/>
      <c r="F78" s="256"/>
      <c r="G78" s="256"/>
      <c r="H78" s="256"/>
      <c r="I78" s="256"/>
      <c r="J78" s="257"/>
    </row>
    <row r="79" spans="1:10" ht="12.75">
      <c r="A79" s="33"/>
      <c r="B79" s="79" t="s">
        <v>20</v>
      </c>
      <c r="C79" s="53" t="s">
        <v>36</v>
      </c>
      <c r="D79" s="54">
        <v>66</v>
      </c>
      <c r="E79" s="54">
        <v>11011118</v>
      </c>
      <c r="F79" s="54">
        <v>11010418</v>
      </c>
      <c r="G79" s="69">
        <f>E79*100/E104</f>
        <v>1.714425052840463</v>
      </c>
      <c r="H79" s="69">
        <f>E79*100/E110</f>
        <v>1.714425052840463</v>
      </c>
      <c r="I79" s="53"/>
      <c r="J79" s="53"/>
    </row>
    <row r="80" spans="1:10" ht="12.75">
      <c r="A80" s="72"/>
      <c r="B80" s="79" t="s">
        <v>22</v>
      </c>
      <c r="C80" s="53" t="s">
        <v>27</v>
      </c>
      <c r="D80" s="80">
        <f>1+15+11</f>
        <v>27</v>
      </c>
      <c r="E80" s="56">
        <f>100+975505+217208</f>
        <v>1192813</v>
      </c>
      <c r="F80" s="56">
        <f>975005+217208</f>
        <v>1192213</v>
      </c>
      <c r="G80" s="70">
        <f>E80*100/E104</f>
        <v>0.18572033199115578</v>
      </c>
      <c r="H80" s="70">
        <f>E80*100/E110</f>
        <v>0.18572033199115578</v>
      </c>
      <c r="I80" s="53"/>
      <c r="J80" s="53"/>
    </row>
    <row r="81" spans="1:10" ht="12.75">
      <c r="A81" s="33"/>
      <c r="B81" s="79" t="s">
        <v>25</v>
      </c>
      <c r="C81" s="53" t="s">
        <v>37</v>
      </c>
      <c r="D81" s="56"/>
      <c r="E81" s="56"/>
      <c r="F81" s="56"/>
      <c r="G81" s="69"/>
      <c r="H81" s="69"/>
      <c r="I81" s="53"/>
      <c r="J81" s="53"/>
    </row>
    <row r="82" spans="1:10" ht="12.75">
      <c r="A82" s="33"/>
      <c r="B82" s="79" t="s">
        <v>26</v>
      </c>
      <c r="C82" s="53" t="s">
        <v>38</v>
      </c>
      <c r="D82" s="56"/>
      <c r="E82" s="56"/>
      <c r="F82" s="56"/>
      <c r="G82" s="70"/>
      <c r="H82" s="93"/>
      <c r="I82" s="53"/>
      <c r="J82" s="53"/>
    </row>
    <row r="83" spans="1:10" ht="12.75">
      <c r="A83" s="33"/>
      <c r="B83" s="80" t="s">
        <v>28</v>
      </c>
      <c r="C83" s="53" t="s">
        <v>39</v>
      </c>
      <c r="D83" s="56">
        <f>1+33+5</f>
        <v>39</v>
      </c>
      <c r="E83" s="56">
        <f>56767837+22162410+11147139</f>
        <v>90077386</v>
      </c>
      <c r="F83" s="56">
        <f>56767837+22162410+11147139</f>
        <v>90077386</v>
      </c>
      <c r="G83" s="69">
        <v>14.03</v>
      </c>
      <c r="H83" s="69">
        <v>14.03</v>
      </c>
      <c r="I83" s="53"/>
      <c r="J83" s="53"/>
    </row>
    <row r="84" spans="1:10" ht="12.75">
      <c r="A84" s="33"/>
      <c r="B84" s="79" t="s">
        <v>40</v>
      </c>
      <c r="C84" s="53" t="s">
        <v>41</v>
      </c>
      <c r="D84" s="56">
        <f>184+1</f>
        <v>185</v>
      </c>
      <c r="E84" s="56">
        <f>61869720+3123</f>
        <v>61872843</v>
      </c>
      <c r="F84" s="56">
        <f>61864720+3123</f>
        <v>61867843</v>
      </c>
      <c r="G84" s="69">
        <f>E84*100/E104</f>
        <v>9.633567829321661</v>
      </c>
      <c r="H84" s="69">
        <f>E84*100/E110</f>
        <v>9.633567829321661</v>
      </c>
      <c r="I84" s="53"/>
      <c r="J84" s="53"/>
    </row>
    <row r="85" spans="1:10" ht="12.75">
      <c r="A85" s="33"/>
      <c r="B85" s="79" t="s">
        <v>42</v>
      </c>
      <c r="C85" s="56" t="s">
        <v>113</v>
      </c>
      <c r="D85" s="56"/>
      <c r="E85" s="56"/>
      <c r="F85" s="56"/>
      <c r="G85" s="70"/>
      <c r="H85" s="94"/>
      <c r="I85" s="53"/>
      <c r="J85" s="53"/>
    </row>
    <row r="86" spans="1:10" ht="12.75">
      <c r="A86" s="33"/>
      <c r="B86" s="79" t="s">
        <v>301</v>
      </c>
      <c r="C86" s="236" t="s">
        <v>300</v>
      </c>
      <c r="D86" s="56"/>
      <c r="E86" s="56"/>
      <c r="F86" s="56"/>
      <c r="G86" s="70"/>
      <c r="H86" s="235"/>
      <c r="I86" s="53"/>
      <c r="J86" s="53"/>
    </row>
    <row r="87" spans="1:10" ht="12.75">
      <c r="A87" s="33"/>
      <c r="B87" s="79" t="s">
        <v>303</v>
      </c>
      <c r="C87" s="56" t="s">
        <v>93</v>
      </c>
      <c r="D87" s="56"/>
      <c r="E87" s="56"/>
      <c r="F87" s="56"/>
      <c r="G87" s="70"/>
      <c r="H87" s="235"/>
      <c r="I87" s="53"/>
      <c r="J87" s="53"/>
    </row>
    <row r="88" spans="1:10" ht="12.75">
      <c r="A88" s="33"/>
      <c r="B88" s="79"/>
      <c r="C88" s="81" t="s">
        <v>107</v>
      </c>
      <c r="D88" s="82">
        <f>SUM(D79:D85)</f>
        <v>317</v>
      </c>
      <c r="E88" s="82">
        <f>SUM(E79:E85)</f>
        <v>164154160</v>
      </c>
      <c r="F88" s="82">
        <f>SUM(F79:F85)</f>
        <v>164147860</v>
      </c>
      <c r="G88" s="240">
        <f>SUM(G79:G87)</f>
        <v>25.56371321415328</v>
      </c>
      <c r="H88" s="234">
        <f>SUM(H79:H87)</f>
        <v>25.56371321415328</v>
      </c>
      <c r="I88" s="106" t="s">
        <v>118</v>
      </c>
      <c r="J88" s="106" t="s">
        <v>118</v>
      </c>
    </row>
    <row r="89" spans="1:10" ht="12.75">
      <c r="A89" s="33"/>
      <c r="B89" s="78" t="s">
        <v>29</v>
      </c>
      <c r="C89" s="84" t="s">
        <v>43</v>
      </c>
      <c r="D89" s="72"/>
      <c r="E89" s="72"/>
      <c r="F89" s="72"/>
      <c r="G89" s="72"/>
      <c r="H89" s="72"/>
      <c r="I89" s="53"/>
      <c r="J89" s="53"/>
    </row>
    <row r="90" spans="1:10" ht="12.75">
      <c r="A90" s="33"/>
      <c r="B90" s="79" t="s">
        <v>20</v>
      </c>
      <c r="C90" s="56" t="s">
        <v>24</v>
      </c>
      <c r="D90" s="56">
        <f>1+1997+10</f>
        <v>2008</v>
      </c>
      <c r="E90" s="56">
        <f>500+9308018+516971</f>
        <v>9825489</v>
      </c>
      <c r="F90" s="56">
        <f>500+8986218+516971</f>
        <v>9503689</v>
      </c>
      <c r="G90" s="70">
        <f>E90*100/E104</f>
        <v>1.5298232657218267</v>
      </c>
      <c r="H90" s="70">
        <f>E90*100/E110</f>
        <v>1.5298232657218267</v>
      </c>
      <c r="I90" s="53"/>
      <c r="J90" s="53"/>
    </row>
    <row r="91" spans="1:10" ht="12.75">
      <c r="A91" s="33"/>
      <c r="B91" s="58" t="s">
        <v>22</v>
      </c>
      <c r="C91" s="71" t="s">
        <v>31</v>
      </c>
      <c r="D91" s="75"/>
      <c r="E91" s="76"/>
      <c r="F91" s="76"/>
      <c r="G91" s="76"/>
      <c r="H91" s="77"/>
      <c r="I91" s="46"/>
      <c r="J91" s="48"/>
    </row>
    <row r="92" spans="1:10" ht="12.75">
      <c r="A92" s="33"/>
      <c r="B92" s="85"/>
      <c r="C92" s="56" t="s">
        <v>44</v>
      </c>
      <c r="D92" s="67"/>
      <c r="E92" s="51"/>
      <c r="F92" s="51"/>
      <c r="G92" s="51"/>
      <c r="H92" s="68"/>
      <c r="I92" s="53"/>
      <c r="J92" s="34"/>
    </row>
    <row r="93" spans="1:10" ht="12.75">
      <c r="A93" s="33"/>
      <c r="B93" s="85"/>
      <c r="C93" s="56" t="s">
        <v>45</v>
      </c>
      <c r="D93" s="77">
        <f>232978-49+5306</f>
        <v>238235</v>
      </c>
      <c r="E93" s="56">
        <f>35571846-1996276+1734200</f>
        <v>35309770</v>
      </c>
      <c r="F93" s="56">
        <f>22438204-1975776</f>
        <v>20462428</v>
      </c>
      <c r="G93" s="70">
        <f>E93*100/E104</f>
        <v>5.497711885208623</v>
      </c>
      <c r="H93" s="70">
        <f>E93*100/E110</f>
        <v>5.497711885208623</v>
      </c>
      <c r="I93" s="95"/>
      <c r="J93" s="53"/>
    </row>
    <row r="94" spans="1:10" ht="12.75">
      <c r="A94" s="33"/>
      <c r="B94" s="39"/>
      <c r="C94" s="75" t="s">
        <v>46</v>
      </c>
      <c r="D94" s="56"/>
      <c r="E94" s="56"/>
      <c r="F94" s="56"/>
      <c r="G94" s="56"/>
      <c r="H94" s="56"/>
      <c r="I94" s="53"/>
      <c r="J94" s="53"/>
    </row>
    <row r="95" spans="1:10" ht="12.75">
      <c r="A95" s="33"/>
      <c r="B95" s="41"/>
      <c r="C95" s="56" t="s">
        <v>51</v>
      </c>
      <c r="D95" s="56">
        <v>49</v>
      </c>
      <c r="E95" s="56">
        <v>1996276</v>
      </c>
      <c r="F95" s="56">
        <v>1975776</v>
      </c>
      <c r="G95" s="70">
        <f>E95*100/E104</f>
        <v>0.31081908183929624</v>
      </c>
      <c r="H95" s="70">
        <f>E95*100/E110</f>
        <v>0.31081908183929624</v>
      </c>
      <c r="I95" s="53"/>
      <c r="J95" s="53"/>
    </row>
    <row r="96" spans="1:10" ht="12.75">
      <c r="A96" s="33"/>
      <c r="B96" s="79" t="s">
        <v>25</v>
      </c>
      <c r="C96" s="236" t="s">
        <v>300</v>
      </c>
      <c r="D96" s="56"/>
      <c r="E96" s="56"/>
      <c r="F96" s="56"/>
      <c r="G96" s="70"/>
      <c r="H96" s="70"/>
      <c r="I96" s="53"/>
      <c r="J96" s="53"/>
    </row>
    <row r="97" spans="1:10" ht="12.75">
      <c r="A97" s="33"/>
      <c r="B97" s="79" t="s">
        <v>302</v>
      </c>
      <c r="C97" s="56" t="s">
        <v>93</v>
      </c>
      <c r="D97" s="56"/>
      <c r="E97" s="56"/>
      <c r="F97" s="56"/>
      <c r="G97" s="70"/>
      <c r="H97" s="70"/>
      <c r="I97" s="53"/>
      <c r="J97" s="53"/>
    </row>
    <row r="98" spans="1:10" ht="12.75">
      <c r="A98" s="33"/>
      <c r="B98" s="86"/>
      <c r="C98" s="56" t="s">
        <v>91</v>
      </c>
      <c r="D98" s="56">
        <v>3</v>
      </c>
      <c r="E98" s="56">
        <v>160200</v>
      </c>
      <c r="F98" s="56">
        <v>0</v>
      </c>
      <c r="G98" s="70">
        <f>E98*100/E104</f>
        <v>0.02494305241893168</v>
      </c>
      <c r="H98" s="70">
        <f>E98*100/E110</f>
        <v>0.02494305241893168</v>
      </c>
      <c r="I98" s="53"/>
      <c r="J98" s="56"/>
    </row>
    <row r="99" spans="1:10" ht="12.75">
      <c r="A99" s="33"/>
      <c r="B99" s="58"/>
      <c r="C99" s="56" t="s">
        <v>92</v>
      </c>
      <c r="D99" s="56">
        <f>734+1168</f>
        <v>1902</v>
      </c>
      <c r="E99" s="56">
        <f>726872+1722733</f>
        <v>2449605</v>
      </c>
      <c r="F99" s="56">
        <f>176472+1512733</f>
        <v>1689205</v>
      </c>
      <c r="G99" s="70">
        <f>E99*100/E104</f>
        <v>0.38140215930510074</v>
      </c>
      <c r="H99" s="70">
        <f>E99*100/E110</f>
        <v>0.38140215930510074</v>
      </c>
      <c r="I99" s="53"/>
      <c r="J99" s="53"/>
    </row>
    <row r="100" spans="1:10" ht="12.75">
      <c r="A100" s="33"/>
      <c r="B100" s="58"/>
      <c r="C100" s="56" t="s">
        <v>192</v>
      </c>
      <c r="D100" s="56"/>
      <c r="E100" s="56"/>
      <c r="F100" s="56" t="s">
        <v>98</v>
      </c>
      <c r="G100" s="70"/>
      <c r="H100" s="70"/>
      <c r="I100" s="53"/>
      <c r="J100" s="53"/>
    </row>
    <row r="101" spans="1:10" ht="12.75">
      <c r="A101" s="33"/>
      <c r="B101" s="37"/>
      <c r="C101" s="81" t="s">
        <v>108</v>
      </c>
      <c r="D101" s="60">
        <f>SUM(D90:D100)</f>
        <v>242197</v>
      </c>
      <c r="E101" s="60">
        <f>SUM(E90:E100)</f>
        <v>49741340</v>
      </c>
      <c r="F101" s="60">
        <f>SUM(F90:F100)</f>
        <v>33631098</v>
      </c>
      <c r="G101" s="241">
        <v>7.74</v>
      </c>
      <c r="H101" s="241">
        <v>7.74</v>
      </c>
      <c r="I101" s="106" t="s">
        <v>118</v>
      </c>
      <c r="J101" s="106" t="s">
        <v>118</v>
      </c>
    </row>
    <row r="102" spans="1:10" ht="12.75">
      <c r="A102" s="33"/>
      <c r="B102" s="37"/>
      <c r="C102" s="64" t="s">
        <v>47</v>
      </c>
      <c r="D102" s="75"/>
      <c r="E102" s="76"/>
      <c r="F102" s="76"/>
      <c r="G102" s="76"/>
      <c r="H102" s="76"/>
      <c r="I102" s="105"/>
      <c r="J102" s="35"/>
    </row>
    <row r="103" spans="1:10" ht="12.75">
      <c r="A103" s="33"/>
      <c r="B103" s="39"/>
      <c r="C103" s="68" t="s">
        <v>109</v>
      </c>
      <c r="D103" s="96">
        <f>D101+D88</f>
        <v>242514</v>
      </c>
      <c r="E103" s="96">
        <f>E101+E88</f>
        <v>213895500</v>
      </c>
      <c r="F103" s="96">
        <f>F101+F88</f>
        <v>197778958</v>
      </c>
      <c r="G103" s="97">
        <f>E103*100/E104</f>
        <v>33.3034124136929</v>
      </c>
      <c r="H103" s="97">
        <f>E103*100/E110</f>
        <v>33.3034124136929</v>
      </c>
      <c r="I103" s="107"/>
      <c r="J103" s="107"/>
    </row>
    <row r="104" spans="1:10" ht="12.75">
      <c r="A104" s="33"/>
      <c r="B104" s="41"/>
      <c r="C104" s="77" t="s">
        <v>48</v>
      </c>
      <c r="D104" s="56">
        <f>D103+D56</f>
        <v>242515</v>
      </c>
      <c r="E104" s="56">
        <f>E103+E56</f>
        <v>642263013</v>
      </c>
      <c r="F104" s="56">
        <f>F103+F56</f>
        <v>626146471</v>
      </c>
      <c r="G104" s="70">
        <f>E104*100/E104</f>
        <v>100</v>
      </c>
      <c r="H104" s="70">
        <f>E104*100/E110</f>
        <v>100</v>
      </c>
      <c r="I104" s="106" t="s">
        <v>118</v>
      </c>
      <c r="J104" s="106" t="s">
        <v>118</v>
      </c>
    </row>
    <row r="105" spans="1:10" ht="12.75">
      <c r="A105" s="33"/>
      <c r="B105" s="87" t="s">
        <v>49</v>
      </c>
      <c r="C105" s="59" t="s">
        <v>50</v>
      </c>
      <c r="D105" s="66"/>
      <c r="E105" s="64"/>
      <c r="F105" s="64"/>
      <c r="G105" s="64"/>
      <c r="H105" s="182"/>
      <c r="I105" s="108"/>
      <c r="J105" s="35"/>
    </row>
    <row r="106" spans="1:10" ht="12.75">
      <c r="A106" s="33"/>
      <c r="B106" s="37"/>
      <c r="C106" s="71" t="s">
        <v>114</v>
      </c>
      <c r="D106" s="59">
        <v>0</v>
      </c>
      <c r="E106" s="59">
        <v>0</v>
      </c>
      <c r="F106" s="59">
        <v>0</v>
      </c>
      <c r="G106" s="98">
        <v>0</v>
      </c>
      <c r="H106" s="70">
        <v>0</v>
      </c>
      <c r="I106" s="106" t="s">
        <v>118</v>
      </c>
      <c r="J106" s="106" t="s">
        <v>118</v>
      </c>
    </row>
    <row r="107" spans="1:10" ht="12.75">
      <c r="A107" s="33"/>
      <c r="B107" s="39"/>
      <c r="C107" s="54" t="s">
        <v>115</v>
      </c>
      <c r="D107" s="75"/>
      <c r="E107" s="76"/>
      <c r="F107" s="76"/>
      <c r="G107" s="76"/>
      <c r="H107" s="76"/>
      <c r="I107" s="90"/>
      <c r="J107" s="34"/>
    </row>
    <row r="108" spans="1:10" ht="12.75">
      <c r="A108" s="33"/>
      <c r="B108" s="39">
        <v>1</v>
      </c>
      <c r="C108" s="56" t="s">
        <v>152</v>
      </c>
      <c r="D108" s="56">
        <v>0</v>
      </c>
      <c r="E108" s="56">
        <v>0</v>
      </c>
      <c r="F108" s="56">
        <v>0</v>
      </c>
      <c r="G108" s="70">
        <v>0</v>
      </c>
      <c r="H108" s="70">
        <v>0</v>
      </c>
      <c r="I108" s="53"/>
      <c r="J108" s="53"/>
    </row>
    <row r="109" spans="1:10" ht="12.75">
      <c r="A109" s="33"/>
      <c r="B109" s="39">
        <v>2</v>
      </c>
      <c r="C109" s="59" t="s">
        <v>221</v>
      </c>
      <c r="D109" s="59">
        <v>0</v>
      </c>
      <c r="E109" s="59">
        <v>0</v>
      </c>
      <c r="F109" s="59">
        <v>0</v>
      </c>
      <c r="G109" s="98">
        <v>0</v>
      </c>
      <c r="H109" s="98">
        <v>0</v>
      </c>
      <c r="I109" s="37"/>
      <c r="J109" s="37"/>
    </row>
    <row r="110" spans="1:10" ht="12.75">
      <c r="A110" s="153"/>
      <c r="B110" s="53"/>
      <c r="C110" s="82" t="s">
        <v>90</v>
      </c>
      <c r="D110" s="82">
        <f>D106+D104</f>
        <v>242515</v>
      </c>
      <c r="E110" s="82">
        <f>E106+E104</f>
        <v>642263013</v>
      </c>
      <c r="F110" s="82">
        <f>F106+F104</f>
        <v>626146471</v>
      </c>
      <c r="G110" s="83">
        <f>G56+G103</f>
        <v>100</v>
      </c>
      <c r="H110" s="83">
        <f>H106+H104</f>
        <v>100</v>
      </c>
      <c r="I110" s="83">
        <f>I56</f>
        <v>0</v>
      </c>
      <c r="J110" s="201">
        <f>J56</f>
        <v>0</v>
      </c>
    </row>
    <row r="111" spans="1:10" ht="12.75">
      <c r="A111" s="1"/>
      <c r="B111" s="1"/>
      <c r="C111" s="30"/>
      <c r="D111" s="31"/>
      <c r="E111" s="32"/>
      <c r="F111" s="32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200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 t="s">
        <v>98</v>
      </c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sheetProtection/>
  <mergeCells count="92">
    <mergeCell ref="I71:J71"/>
    <mergeCell ref="G72:H72"/>
    <mergeCell ref="I72:J72"/>
    <mergeCell ref="G73:H73"/>
    <mergeCell ref="G74:H74"/>
    <mergeCell ref="C22:E22"/>
    <mergeCell ref="G22:H22"/>
    <mergeCell ref="G71:H71"/>
    <mergeCell ref="G31:H31"/>
    <mergeCell ref="G32:H32"/>
    <mergeCell ref="G24:H24"/>
    <mergeCell ref="G23:H23"/>
    <mergeCell ref="G56:G57"/>
    <mergeCell ref="H56:H57"/>
    <mergeCell ref="G18:H18"/>
    <mergeCell ref="B70:J70"/>
    <mergeCell ref="G30:H30"/>
    <mergeCell ref="I28:J28"/>
    <mergeCell ref="I29:J29"/>
    <mergeCell ref="I30:J30"/>
    <mergeCell ref="I26:J26"/>
    <mergeCell ref="I27:J27"/>
    <mergeCell ref="C25:E25"/>
    <mergeCell ref="I32:J32"/>
    <mergeCell ref="C28:E28"/>
    <mergeCell ref="C29:E29"/>
    <mergeCell ref="C30:E30"/>
    <mergeCell ref="G28:H28"/>
    <mergeCell ref="G29:H29"/>
    <mergeCell ref="I31:J31"/>
    <mergeCell ref="I23:J23"/>
    <mergeCell ref="I24:J24"/>
    <mergeCell ref="I25:J25"/>
    <mergeCell ref="I19:J19"/>
    <mergeCell ref="I20:J20"/>
    <mergeCell ref="I21:J21"/>
    <mergeCell ref="I22:J22"/>
    <mergeCell ref="I18:J18"/>
    <mergeCell ref="C17:E17"/>
    <mergeCell ref="C16:E16"/>
    <mergeCell ref="C20:E20"/>
    <mergeCell ref="C21:E21"/>
    <mergeCell ref="G19:H19"/>
    <mergeCell ref="G20:H20"/>
    <mergeCell ref="G21:H21"/>
    <mergeCell ref="C19:E19"/>
    <mergeCell ref="C14:E14"/>
    <mergeCell ref="C18:E18"/>
    <mergeCell ref="C15:E15"/>
    <mergeCell ref="C7:E7"/>
    <mergeCell ref="C13:E13"/>
    <mergeCell ref="I7:J7"/>
    <mergeCell ref="I8:J8"/>
    <mergeCell ref="I9:J9"/>
    <mergeCell ref="I12:J12"/>
    <mergeCell ref="C12:E12"/>
    <mergeCell ref="F56:F57"/>
    <mergeCell ref="G8:H8"/>
    <mergeCell ref="I14:J14"/>
    <mergeCell ref="I56:I57"/>
    <mergeCell ref="J56:J57"/>
    <mergeCell ref="I33:J33"/>
    <mergeCell ref="I34:J34"/>
    <mergeCell ref="I15:J15"/>
    <mergeCell ref="I16:J16"/>
    <mergeCell ref="I17:J17"/>
    <mergeCell ref="G9:H9"/>
    <mergeCell ref="G17:H17"/>
    <mergeCell ref="G10:H10"/>
    <mergeCell ref="G7:H7"/>
    <mergeCell ref="I10:J10"/>
    <mergeCell ref="I11:J11"/>
    <mergeCell ref="D78:J78"/>
    <mergeCell ref="C3:I3"/>
    <mergeCell ref="C4:I4"/>
    <mergeCell ref="G34:H34"/>
    <mergeCell ref="G35:H35"/>
    <mergeCell ref="G36:H36"/>
    <mergeCell ref="D56:D57"/>
    <mergeCell ref="E56:E57"/>
    <mergeCell ref="I5:J5"/>
    <mergeCell ref="G33:H33"/>
    <mergeCell ref="B6:J6"/>
    <mergeCell ref="G11:H11"/>
    <mergeCell ref="G12:H12"/>
    <mergeCell ref="G14:H14"/>
    <mergeCell ref="G15:H15"/>
    <mergeCell ref="G16:H16"/>
    <mergeCell ref="C8:E8"/>
    <mergeCell ref="C9:E9"/>
    <mergeCell ref="C10:E10"/>
    <mergeCell ref="C11:E11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view="pageBreakPreview" zoomScale="85" zoomScaleNormal="85" zoomScaleSheetLayoutView="85" zoomScalePageLayoutView="0" workbookViewId="0" topLeftCell="A1">
      <selection activeCell="E42" sqref="E42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258" t="s">
        <v>297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15">
      <c r="A3" s="354" t="s">
        <v>228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1" ht="12.75">
      <c r="A4" s="15"/>
      <c r="B4" s="208" t="s">
        <v>53</v>
      </c>
      <c r="C4" s="208"/>
      <c r="D4" s="207"/>
      <c r="E4" s="207"/>
      <c r="F4" s="207"/>
      <c r="G4" s="207"/>
      <c r="H4" s="207"/>
      <c r="I4" s="207"/>
      <c r="J4" s="207"/>
      <c r="K4" s="207"/>
    </row>
    <row r="5" spans="1:12" ht="12.75">
      <c r="A5" s="101" t="s">
        <v>54</v>
      </c>
      <c r="B5" s="6" t="s">
        <v>55</v>
      </c>
      <c r="C5" s="293" t="s">
        <v>229</v>
      </c>
      <c r="D5" s="294"/>
      <c r="E5" s="355" t="s">
        <v>230</v>
      </c>
      <c r="F5" s="356"/>
      <c r="G5" s="357"/>
      <c r="H5" s="292" t="s">
        <v>231</v>
      </c>
      <c r="I5" s="294"/>
      <c r="J5" s="292" t="s">
        <v>232</v>
      </c>
      <c r="K5" s="294"/>
      <c r="L5" s="6" t="s">
        <v>233</v>
      </c>
    </row>
    <row r="6" spans="1:12" ht="12.75">
      <c r="A6" s="123"/>
      <c r="B6" s="7"/>
      <c r="C6" s="19"/>
      <c r="D6" s="22"/>
      <c r="E6" s="209"/>
      <c r="F6" s="210"/>
      <c r="G6" s="211"/>
      <c r="H6" s="109"/>
      <c r="I6" s="22"/>
      <c r="J6" s="331" t="s">
        <v>202</v>
      </c>
      <c r="K6" s="333"/>
      <c r="L6" s="7" t="s">
        <v>234</v>
      </c>
    </row>
    <row r="7" spans="1:12" ht="12.75">
      <c r="A7" s="123"/>
      <c r="B7" s="7"/>
      <c r="C7" s="19"/>
      <c r="D7" s="22"/>
      <c r="E7" s="209"/>
      <c r="F7" s="210"/>
      <c r="G7" s="211"/>
      <c r="H7" s="109"/>
      <c r="I7" s="22"/>
      <c r="J7" s="109"/>
      <c r="K7" s="22"/>
      <c r="L7" s="7" t="s">
        <v>235</v>
      </c>
    </row>
    <row r="8" spans="1:12" ht="12.75">
      <c r="A8" s="123"/>
      <c r="B8" s="7"/>
      <c r="C8" s="19"/>
      <c r="D8" s="22"/>
      <c r="E8" s="209"/>
      <c r="F8" s="210"/>
      <c r="G8" s="211"/>
      <c r="H8" s="109"/>
      <c r="I8" s="22"/>
      <c r="J8" s="109"/>
      <c r="K8" s="22"/>
      <c r="L8" s="7" t="s">
        <v>236</v>
      </c>
    </row>
    <row r="9" spans="1:12" ht="12.75">
      <c r="A9" s="123"/>
      <c r="B9" s="3"/>
      <c r="C9" s="1"/>
      <c r="D9" s="18"/>
      <c r="E9" s="103"/>
      <c r="F9" s="212"/>
      <c r="G9" s="213"/>
      <c r="H9" s="103"/>
      <c r="I9" s="213"/>
      <c r="J9" s="103"/>
      <c r="K9" s="213"/>
      <c r="L9" s="7" t="s">
        <v>237</v>
      </c>
    </row>
    <row r="10" spans="1:12" ht="12.75">
      <c r="A10" s="123"/>
      <c r="B10" s="3"/>
      <c r="C10" s="212"/>
      <c r="D10" s="213"/>
      <c r="E10" s="103"/>
      <c r="F10" s="212"/>
      <c r="G10" s="213"/>
      <c r="H10" s="103"/>
      <c r="I10" s="213"/>
      <c r="J10" s="103"/>
      <c r="K10" s="213"/>
      <c r="L10" s="7" t="s">
        <v>238</v>
      </c>
    </row>
    <row r="11" spans="1:12" ht="12.75">
      <c r="A11" s="123"/>
      <c r="B11" s="3"/>
      <c r="C11" s="212"/>
      <c r="D11" s="213"/>
      <c r="E11" s="103"/>
      <c r="F11" s="212"/>
      <c r="G11" s="213"/>
      <c r="H11" s="103"/>
      <c r="I11" s="213"/>
      <c r="J11" s="103"/>
      <c r="K11" s="213"/>
      <c r="L11" s="7" t="s">
        <v>239</v>
      </c>
    </row>
    <row r="12" spans="1:12" ht="12.75">
      <c r="A12" s="123"/>
      <c r="B12" s="3"/>
      <c r="C12" s="212"/>
      <c r="D12" s="213"/>
      <c r="E12" s="103"/>
      <c r="F12" s="212"/>
      <c r="G12" s="213"/>
      <c r="H12" s="103"/>
      <c r="I12" s="213"/>
      <c r="J12" s="103"/>
      <c r="K12" s="213"/>
      <c r="L12" s="7" t="s">
        <v>240</v>
      </c>
    </row>
    <row r="13" spans="1:12" ht="12.75">
      <c r="A13" s="112"/>
      <c r="B13" s="39"/>
      <c r="C13" s="193" t="s">
        <v>241</v>
      </c>
      <c r="D13" s="193" t="s">
        <v>130</v>
      </c>
      <c r="E13" s="193" t="s">
        <v>242</v>
      </c>
      <c r="F13" s="193" t="s">
        <v>111</v>
      </c>
      <c r="G13" s="193" t="s">
        <v>243</v>
      </c>
      <c r="H13" s="193" t="s">
        <v>241</v>
      </c>
      <c r="I13" s="193" t="s">
        <v>244</v>
      </c>
      <c r="J13" s="193" t="s">
        <v>241</v>
      </c>
      <c r="K13" s="193" t="s">
        <v>244</v>
      </c>
      <c r="L13" s="38"/>
    </row>
    <row r="14" spans="1:12" ht="12.75">
      <c r="A14" s="112"/>
      <c r="B14" s="39"/>
      <c r="C14" s="214" t="s">
        <v>9</v>
      </c>
      <c r="D14" s="214" t="s">
        <v>131</v>
      </c>
      <c r="E14" s="214"/>
      <c r="F14" s="214" t="s">
        <v>245</v>
      </c>
      <c r="G14" s="214" t="s">
        <v>131</v>
      </c>
      <c r="H14" s="214" t="s">
        <v>212</v>
      </c>
      <c r="I14" s="214" t="s">
        <v>246</v>
      </c>
      <c r="J14" s="214" t="s">
        <v>247</v>
      </c>
      <c r="K14" s="214" t="s">
        <v>246</v>
      </c>
      <c r="L14" s="40"/>
    </row>
    <row r="15" spans="1:12" ht="12.75">
      <c r="A15" s="112"/>
      <c r="B15" s="39"/>
      <c r="C15" s="214"/>
      <c r="D15" s="214" t="s">
        <v>248</v>
      </c>
      <c r="E15" s="214"/>
      <c r="F15" s="214"/>
      <c r="G15" s="214" t="s">
        <v>248</v>
      </c>
      <c r="H15" s="214" t="s">
        <v>249</v>
      </c>
      <c r="I15" s="214" t="s">
        <v>250</v>
      </c>
      <c r="J15" s="214" t="s">
        <v>251</v>
      </c>
      <c r="K15" s="214" t="s">
        <v>252</v>
      </c>
      <c r="L15" s="40"/>
    </row>
    <row r="16" spans="1:12" ht="12.75">
      <c r="A16" s="112"/>
      <c r="B16" s="39"/>
      <c r="C16" s="71"/>
      <c r="D16" s="71"/>
      <c r="E16" s="71"/>
      <c r="F16" s="71"/>
      <c r="G16" s="214" t="s">
        <v>253</v>
      </c>
      <c r="H16" s="214"/>
      <c r="I16" s="214" t="s">
        <v>254</v>
      </c>
      <c r="J16" s="214" t="s">
        <v>249</v>
      </c>
      <c r="K16" s="214" t="s">
        <v>143</v>
      </c>
      <c r="L16" s="40"/>
    </row>
    <row r="17" spans="1:12" ht="12.75">
      <c r="A17" s="112"/>
      <c r="B17" s="39"/>
      <c r="C17" s="71"/>
      <c r="D17" s="71"/>
      <c r="E17" s="71"/>
      <c r="F17" s="71"/>
      <c r="G17" s="214" t="s">
        <v>255</v>
      </c>
      <c r="H17" s="214"/>
      <c r="I17" s="214" t="s">
        <v>256</v>
      </c>
      <c r="J17" s="71"/>
      <c r="K17" s="214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1" t="s">
        <v>256</v>
      </c>
      <c r="L18" s="215"/>
    </row>
    <row r="19" spans="1:12" ht="12.75">
      <c r="A19" s="107" t="s">
        <v>122</v>
      </c>
      <c r="B19" s="107" t="s">
        <v>123</v>
      </c>
      <c r="C19" s="192" t="s">
        <v>124</v>
      </c>
      <c r="D19" s="192" t="s">
        <v>125</v>
      </c>
      <c r="E19" s="192" t="s">
        <v>126</v>
      </c>
      <c r="F19" s="192" t="s">
        <v>127</v>
      </c>
      <c r="G19" s="192" t="s">
        <v>128</v>
      </c>
      <c r="H19" s="192" t="s">
        <v>129</v>
      </c>
      <c r="I19" s="192" t="s">
        <v>257</v>
      </c>
      <c r="J19" s="192" t="s">
        <v>258</v>
      </c>
      <c r="K19" s="192" t="s">
        <v>259</v>
      </c>
      <c r="L19" s="107" t="s">
        <v>260</v>
      </c>
    </row>
    <row r="20" spans="1:12" ht="12.75">
      <c r="A20" s="16">
        <v>1</v>
      </c>
      <c r="B20" s="216" t="s">
        <v>96</v>
      </c>
      <c r="C20" s="4">
        <f>382006827+46360686</f>
        <v>428367513</v>
      </c>
      <c r="D20" s="217">
        <f>C20*100/642263013</f>
        <v>66.6965875863071</v>
      </c>
      <c r="E20" s="133">
        <v>0</v>
      </c>
      <c r="F20" s="217">
        <v>0</v>
      </c>
      <c r="G20" s="217">
        <v>0</v>
      </c>
      <c r="H20" s="26">
        <v>0</v>
      </c>
      <c r="I20" s="26">
        <v>0</v>
      </c>
      <c r="J20" s="26">
        <v>0</v>
      </c>
      <c r="K20" s="26">
        <v>0</v>
      </c>
      <c r="L20" s="202">
        <f>D20</f>
        <v>66.6965875863071</v>
      </c>
    </row>
    <row r="21" spans="1:12" ht="12.75">
      <c r="A21" s="12"/>
      <c r="B21" s="13" t="s">
        <v>57</v>
      </c>
      <c r="C21" s="13">
        <f>SUM(C20:C20)</f>
        <v>428367513</v>
      </c>
      <c r="D21" s="29">
        <f>SUM(D20:D20)</f>
        <v>66.6965875863071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66.6965875863071</v>
      </c>
    </row>
    <row r="22" spans="1:12" ht="12.75">
      <c r="A22" s="212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0"/>
    </row>
    <row r="23" spans="1:12" ht="12.75">
      <c r="A23" s="2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46" t="s">
        <v>262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  <row r="25" spans="1:12" ht="12.75">
      <c r="A25" s="346" t="s">
        <v>263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</row>
    <row r="26" spans="1:12" ht="12.75">
      <c r="A26" s="20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0" t="s">
        <v>55</v>
      </c>
      <c r="C27" s="38" t="s">
        <v>1</v>
      </c>
      <c r="D27" s="347" t="s">
        <v>264</v>
      </c>
      <c r="E27" s="348"/>
      <c r="F27" s="347" t="s">
        <v>265</v>
      </c>
      <c r="G27" s="349"/>
      <c r="H27" s="350"/>
      <c r="I27" s="347" t="s">
        <v>266</v>
      </c>
      <c r="J27" s="349"/>
      <c r="K27" s="349"/>
      <c r="L27" s="38" t="s">
        <v>233</v>
      </c>
    </row>
    <row r="28" spans="1:12" ht="12.75">
      <c r="A28" s="39"/>
      <c r="B28" s="111"/>
      <c r="C28" s="40" t="s">
        <v>56</v>
      </c>
      <c r="D28" s="343" t="s">
        <v>60</v>
      </c>
      <c r="E28" s="345"/>
      <c r="F28" s="347" t="s">
        <v>267</v>
      </c>
      <c r="G28" s="348"/>
      <c r="H28" s="219" t="s">
        <v>244</v>
      </c>
      <c r="I28" s="347" t="s">
        <v>268</v>
      </c>
      <c r="J28" s="349"/>
      <c r="K28" s="110" t="s">
        <v>269</v>
      </c>
      <c r="L28" s="40" t="s">
        <v>234</v>
      </c>
    </row>
    <row r="29" spans="1:12" ht="12.75">
      <c r="A29" s="39"/>
      <c r="B29" s="111"/>
      <c r="C29" s="40" t="s">
        <v>249</v>
      </c>
      <c r="D29" s="343" t="s">
        <v>14</v>
      </c>
      <c r="E29" s="345"/>
      <c r="F29" s="343" t="s">
        <v>249</v>
      </c>
      <c r="G29" s="344"/>
      <c r="H29" s="220" t="s">
        <v>270</v>
      </c>
      <c r="I29" s="343" t="s">
        <v>271</v>
      </c>
      <c r="J29" s="345"/>
      <c r="K29" s="111" t="s">
        <v>246</v>
      </c>
      <c r="L29" s="40" t="s">
        <v>235</v>
      </c>
    </row>
    <row r="30" spans="1:12" ht="12.75">
      <c r="A30" s="39"/>
      <c r="B30" s="111"/>
      <c r="C30" s="40"/>
      <c r="D30" s="343" t="s">
        <v>272</v>
      </c>
      <c r="E30" s="345"/>
      <c r="F30" s="123"/>
      <c r="G30" s="154"/>
      <c r="H30" s="220" t="s">
        <v>241</v>
      </c>
      <c r="I30" s="221"/>
      <c r="J30" s="222"/>
      <c r="K30" s="111" t="s">
        <v>273</v>
      </c>
      <c r="L30" s="40" t="s">
        <v>217</v>
      </c>
    </row>
    <row r="31" spans="1:12" ht="12.75">
      <c r="A31" s="39"/>
      <c r="B31" s="112"/>
      <c r="C31" s="39"/>
      <c r="D31" s="343" t="s">
        <v>248</v>
      </c>
      <c r="E31" s="345"/>
      <c r="F31" s="123"/>
      <c r="G31" s="190"/>
      <c r="H31" s="220" t="s">
        <v>274</v>
      </c>
      <c r="I31" s="221"/>
      <c r="J31" s="222"/>
      <c r="K31" s="111" t="s">
        <v>275</v>
      </c>
      <c r="L31" s="40" t="s">
        <v>276</v>
      </c>
    </row>
    <row r="32" spans="1:12" ht="12.75">
      <c r="A32" s="39"/>
      <c r="B32" s="112"/>
      <c r="C32" s="39"/>
      <c r="D32" s="343" t="s">
        <v>277</v>
      </c>
      <c r="E32" s="345"/>
      <c r="F32" s="123"/>
      <c r="G32" s="190"/>
      <c r="H32" s="220" t="s">
        <v>278</v>
      </c>
      <c r="I32" s="221"/>
      <c r="J32" s="222"/>
      <c r="K32" s="111" t="s">
        <v>279</v>
      </c>
      <c r="L32" s="40" t="s">
        <v>239</v>
      </c>
    </row>
    <row r="33" spans="1:12" ht="12.75">
      <c r="A33" s="39"/>
      <c r="B33" s="112"/>
      <c r="C33" s="39"/>
      <c r="D33" s="343" t="s">
        <v>280</v>
      </c>
      <c r="E33" s="345"/>
      <c r="F33" s="123"/>
      <c r="G33" s="190"/>
      <c r="H33" s="220" t="s">
        <v>256</v>
      </c>
      <c r="I33" s="223"/>
      <c r="J33" s="222"/>
      <c r="K33" s="111" t="s">
        <v>256</v>
      </c>
      <c r="L33" s="40" t="s">
        <v>240</v>
      </c>
    </row>
    <row r="34" spans="1:12" ht="12.75">
      <c r="A34" s="39"/>
      <c r="B34" s="43"/>
      <c r="C34" s="41"/>
      <c r="D34" s="335" t="s">
        <v>281</v>
      </c>
      <c r="E34" s="352"/>
      <c r="F34" s="43"/>
      <c r="G34" s="44"/>
      <c r="H34" s="11"/>
      <c r="I34" s="224"/>
      <c r="J34" s="225"/>
      <c r="K34" s="99"/>
      <c r="L34" s="215"/>
    </row>
    <row r="35" spans="1:12" ht="12.75">
      <c r="A35" s="53">
        <v>1</v>
      </c>
      <c r="B35" s="226" t="s">
        <v>97</v>
      </c>
      <c r="C35" s="205">
        <v>75836125</v>
      </c>
      <c r="D35" s="339">
        <f>C35*100/642263013</f>
        <v>11.807643203019072</v>
      </c>
      <c r="E35" s="340"/>
      <c r="F35" s="43"/>
      <c r="G35" s="44"/>
      <c r="H35" s="11"/>
      <c r="I35" s="224"/>
      <c r="J35" s="225"/>
      <c r="K35" s="99"/>
      <c r="L35" s="181">
        <f>D35</f>
        <v>11.807643203019072</v>
      </c>
    </row>
    <row r="36" spans="1:12" ht="12.75">
      <c r="A36" s="53">
        <v>2</v>
      </c>
      <c r="B36" s="226" t="s">
        <v>191</v>
      </c>
      <c r="C36" s="4">
        <v>12138957</v>
      </c>
      <c r="D36" s="339">
        <f>C36*100/642263013</f>
        <v>1.8900289685527945</v>
      </c>
      <c r="E36" s="340"/>
      <c r="F36" s="43"/>
      <c r="G36" s="44"/>
      <c r="H36" s="11"/>
      <c r="I36" s="224"/>
      <c r="J36" s="225"/>
      <c r="K36" s="99"/>
      <c r="L36" s="181">
        <f>D36</f>
        <v>1.8900289685527945</v>
      </c>
    </row>
    <row r="37" spans="1:12" ht="12.75">
      <c r="A37" s="12"/>
      <c r="B37" s="227" t="s">
        <v>282</v>
      </c>
      <c r="C37" s="28">
        <f>SUM(C35:C36)</f>
        <v>87975082</v>
      </c>
      <c r="D37" s="341">
        <f>SUM(D35:D36)</f>
        <v>13.697672171571867</v>
      </c>
      <c r="E37" s="341"/>
      <c r="F37" s="342"/>
      <c r="G37" s="342"/>
      <c r="H37" s="28"/>
      <c r="I37" s="342"/>
      <c r="J37" s="342"/>
      <c r="K37" s="28"/>
      <c r="L37" s="206">
        <f>SUM(L35:L36)</f>
        <v>13.697672171571867</v>
      </c>
    </row>
    <row r="38" spans="1:12" ht="12.75">
      <c r="A38" s="1"/>
      <c r="B38" s="233"/>
      <c r="C38" s="228"/>
      <c r="D38" s="230"/>
      <c r="E38" s="230"/>
      <c r="F38" s="229"/>
      <c r="G38" s="229"/>
      <c r="H38" s="228"/>
      <c r="I38" s="229"/>
      <c r="J38" s="229"/>
      <c r="K38" s="228"/>
      <c r="L38" s="162"/>
    </row>
    <row r="39" spans="1:12" ht="12.75">
      <c r="A39" s="1"/>
      <c r="B39" s="233"/>
      <c r="C39" s="228"/>
      <c r="D39" s="230"/>
      <c r="E39" s="230"/>
      <c r="F39" s="229"/>
      <c r="G39" s="229"/>
      <c r="H39" s="228"/>
      <c r="I39" s="229"/>
      <c r="J39" s="229"/>
      <c r="K39" s="228"/>
      <c r="L39" s="162"/>
    </row>
    <row r="40" spans="1:12" ht="12.75">
      <c r="A40" s="1"/>
      <c r="B40" s="233"/>
      <c r="C40" s="228"/>
      <c r="D40" s="230"/>
      <c r="E40" s="230"/>
      <c r="F40" s="229"/>
      <c r="G40" s="229"/>
      <c r="H40" s="228"/>
      <c r="I40" s="229"/>
      <c r="J40" s="229"/>
      <c r="K40" s="228"/>
      <c r="L40" s="162"/>
    </row>
    <row r="41" spans="1:12" ht="12.75">
      <c r="A41" s="1"/>
      <c r="B41" s="233"/>
      <c r="C41" s="228"/>
      <c r="D41" s="230"/>
      <c r="E41" s="230"/>
      <c r="F41" s="229"/>
      <c r="G41" s="229"/>
      <c r="H41" s="228"/>
      <c r="I41" s="229"/>
      <c r="J41" s="229"/>
      <c r="K41" s="228"/>
      <c r="L41" s="162"/>
    </row>
    <row r="42" spans="1:12" ht="12.75">
      <c r="A42" s="1"/>
      <c r="B42" s="233"/>
      <c r="C42" s="228"/>
      <c r="D42" s="230"/>
      <c r="E42" s="230"/>
      <c r="F42" s="229"/>
      <c r="G42" s="229"/>
      <c r="H42" s="228"/>
      <c r="I42" s="229"/>
      <c r="J42" s="229"/>
      <c r="K42" s="228"/>
      <c r="L42" s="162"/>
    </row>
    <row r="43" spans="1:12" ht="12.75">
      <c r="A43" s="1"/>
      <c r="B43" s="233"/>
      <c r="C43" s="228"/>
      <c r="D43" s="230"/>
      <c r="E43" s="230"/>
      <c r="F43" s="229"/>
      <c r="G43" s="229"/>
      <c r="H43" s="228"/>
      <c r="I43" s="229"/>
      <c r="J43" s="229"/>
      <c r="K43" s="228"/>
      <c r="L43" s="162"/>
    </row>
    <row r="44" spans="1:12" ht="12.75">
      <c r="A44" s="1"/>
      <c r="B44" s="233"/>
      <c r="C44" s="228"/>
      <c r="D44" s="230"/>
      <c r="E44" s="230"/>
      <c r="F44" s="229"/>
      <c r="G44" s="229"/>
      <c r="H44" s="228"/>
      <c r="I44" s="229"/>
      <c r="J44" s="229"/>
      <c r="K44" s="228"/>
      <c r="L44" s="162"/>
    </row>
    <row r="45" spans="1:12" ht="12.75">
      <c r="A45" s="1"/>
      <c r="B45" s="233"/>
      <c r="C45" s="228"/>
      <c r="D45" s="230"/>
      <c r="E45" s="230"/>
      <c r="F45" s="229"/>
      <c r="G45" s="229"/>
      <c r="H45" s="228"/>
      <c r="I45" s="229"/>
      <c r="J45" s="229"/>
      <c r="K45" s="228"/>
      <c r="L45" s="162"/>
    </row>
    <row r="46" spans="1:12" ht="12.75">
      <c r="A46" s="1"/>
      <c r="B46" s="233"/>
      <c r="C46" s="228"/>
      <c r="D46" s="230"/>
      <c r="E46" s="230"/>
      <c r="F46" s="229"/>
      <c r="G46" s="229"/>
      <c r="H46" s="228"/>
      <c r="I46" s="229"/>
      <c r="J46" s="229"/>
      <c r="K46" s="228"/>
      <c r="L46" s="162"/>
    </row>
    <row r="47" spans="1:12" ht="12.75">
      <c r="A47" s="1"/>
      <c r="B47" s="233"/>
      <c r="C47" s="228"/>
      <c r="D47" s="230"/>
      <c r="E47" s="230"/>
      <c r="F47" s="229"/>
      <c r="G47" s="229"/>
      <c r="H47" s="228"/>
      <c r="I47" s="229"/>
      <c r="J47" s="229"/>
      <c r="K47" s="228"/>
      <c r="L47" s="162"/>
    </row>
    <row r="48" spans="1:12" ht="12.75">
      <c r="A48" s="1"/>
      <c r="B48" s="233"/>
      <c r="C48" s="228"/>
      <c r="D48" s="230"/>
      <c r="E48" s="230"/>
      <c r="F48" s="229"/>
      <c r="G48" s="229"/>
      <c r="H48" s="228"/>
      <c r="I48" s="229"/>
      <c r="J48" s="229"/>
      <c r="K48" s="228"/>
      <c r="L48" s="162"/>
    </row>
    <row r="49" spans="1:12" ht="12.75">
      <c r="A49" s="1"/>
      <c r="B49" s="130"/>
      <c r="C49" s="228"/>
      <c r="D49" s="351"/>
      <c r="E49" s="351"/>
      <c r="F49" s="228"/>
      <c r="G49" s="228"/>
      <c r="H49" s="228"/>
      <c r="I49" s="228"/>
      <c r="J49" s="228"/>
      <c r="K49" s="228"/>
      <c r="L49" s="230"/>
    </row>
    <row r="50" spans="1:12" ht="12.75">
      <c r="A50" s="1"/>
      <c r="B50" s="130"/>
      <c r="C50" s="228"/>
      <c r="D50" s="229"/>
      <c r="E50" s="229"/>
      <c r="F50" s="228"/>
      <c r="G50" s="228"/>
      <c r="H50" s="228"/>
      <c r="I50" s="228"/>
      <c r="J50" s="228"/>
      <c r="K50" s="228"/>
      <c r="L50" s="230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0"/>
    </row>
    <row r="52" spans="1:12" ht="15">
      <c r="A52" s="346" t="s">
        <v>283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</row>
    <row r="53" spans="1:12" ht="12.75">
      <c r="A53" s="346" t="s">
        <v>284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0"/>
    </row>
    <row r="55" spans="1:12" ht="12.75">
      <c r="A55" s="37" t="s">
        <v>54</v>
      </c>
      <c r="B55" s="38" t="s">
        <v>285</v>
      </c>
      <c r="C55" s="38" t="s">
        <v>1</v>
      </c>
      <c r="D55" s="347" t="s">
        <v>264</v>
      </c>
      <c r="E55" s="348"/>
      <c r="F55" s="347" t="s">
        <v>265</v>
      </c>
      <c r="G55" s="349"/>
      <c r="H55" s="350"/>
      <c r="I55" s="347" t="s">
        <v>266</v>
      </c>
      <c r="J55" s="349"/>
      <c r="K55" s="348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43" t="s">
        <v>60</v>
      </c>
      <c r="E56" s="344"/>
      <c r="F56" s="347" t="s">
        <v>267</v>
      </c>
      <c r="G56" s="348"/>
      <c r="H56" s="218" t="s">
        <v>244</v>
      </c>
      <c r="I56" s="347" t="s">
        <v>268</v>
      </c>
      <c r="J56" s="349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43" t="s">
        <v>14</v>
      </c>
      <c r="E57" s="344"/>
      <c r="F57" s="343" t="s">
        <v>249</v>
      </c>
      <c r="G57" s="344"/>
      <c r="H57" s="154" t="s">
        <v>270</v>
      </c>
      <c r="I57" s="343" t="s">
        <v>271</v>
      </c>
      <c r="J57" s="345"/>
      <c r="K57" s="40" t="s">
        <v>246</v>
      </c>
      <c r="L57" s="40" t="s">
        <v>290</v>
      </c>
    </row>
    <row r="58" spans="1:12" ht="12.75">
      <c r="A58" s="39"/>
      <c r="B58" s="40"/>
      <c r="C58" s="40"/>
      <c r="D58" s="343" t="s">
        <v>272</v>
      </c>
      <c r="E58" s="344"/>
      <c r="F58" s="123"/>
      <c r="G58" s="154"/>
      <c r="H58" s="154" t="s">
        <v>241</v>
      </c>
      <c r="I58" s="221"/>
      <c r="J58" s="222"/>
      <c r="K58" s="40" t="s">
        <v>273</v>
      </c>
      <c r="L58" s="40" t="s">
        <v>236</v>
      </c>
    </row>
    <row r="59" spans="1:12" ht="12.75">
      <c r="A59" s="39"/>
      <c r="B59" s="39"/>
      <c r="C59" s="39"/>
      <c r="D59" s="343" t="s">
        <v>248</v>
      </c>
      <c r="E59" s="344"/>
      <c r="F59" s="123"/>
      <c r="G59" s="190"/>
      <c r="H59" s="154" t="s">
        <v>274</v>
      </c>
      <c r="I59" s="221"/>
      <c r="J59" s="222"/>
      <c r="K59" s="40" t="s">
        <v>275</v>
      </c>
      <c r="L59" s="40" t="s">
        <v>237</v>
      </c>
    </row>
    <row r="60" spans="1:12" ht="12.75">
      <c r="A60" s="39"/>
      <c r="B60" s="39"/>
      <c r="C60" s="39"/>
      <c r="D60" s="343" t="s">
        <v>277</v>
      </c>
      <c r="E60" s="344"/>
      <c r="F60" s="123"/>
      <c r="G60" s="190"/>
      <c r="H60" s="154" t="s">
        <v>278</v>
      </c>
      <c r="I60" s="221"/>
      <c r="J60" s="222"/>
      <c r="K60" s="40" t="s">
        <v>279</v>
      </c>
      <c r="L60" s="40" t="s">
        <v>291</v>
      </c>
    </row>
    <row r="61" spans="1:12" ht="12.75">
      <c r="A61" s="39"/>
      <c r="B61" s="39"/>
      <c r="C61" s="39"/>
      <c r="D61" s="343" t="s">
        <v>280</v>
      </c>
      <c r="E61" s="344"/>
      <c r="F61" s="123"/>
      <c r="G61" s="190"/>
      <c r="H61" s="154" t="s">
        <v>256</v>
      </c>
      <c r="I61" s="223"/>
      <c r="J61" s="222"/>
      <c r="K61" s="40" t="s">
        <v>256</v>
      </c>
      <c r="L61" s="40" t="s">
        <v>292</v>
      </c>
    </row>
    <row r="62" spans="1:12" ht="12.75">
      <c r="A62" s="41"/>
      <c r="B62" s="41"/>
      <c r="C62" s="41"/>
      <c r="D62" s="335" t="s">
        <v>281</v>
      </c>
      <c r="E62" s="336"/>
      <c r="F62" s="43"/>
      <c r="G62" s="44"/>
      <c r="H62" s="5"/>
      <c r="I62" s="224"/>
      <c r="J62" s="225"/>
      <c r="K62" s="4"/>
      <c r="L62" s="215" t="s">
        <v>293</v>
      </c>
    </row>
    <row r="63" spans="1:12" ht="12.75">
      <c r="A63" s="53">
        <v>1</v>
      </c>
      <c r="B63" s="226" t="s">
        <v>97</v>
      </c>
      <c r="C63" s="205">
        <v>75836125</v>
      </c>
      <c r="D63" s="339">
        <f>C63*100/642263013</f>
        <v>11.807643203019072</v>
      </c>
      <c r="E63" s="340"/>
      <c r="F63" s="43"/>
      <c r="G63" s="44"/>
      <c r="H63" s="11"/>
      <c r="I63" s="224"/>
      <c r="J63" s="225"/>
      <c r="K63" s="99"/>
      <c r="L63" s="181">
        <f>D63</f>
        <v>11.807643203019072</v>
      </c>
    </row>
    <row r="64" spans="1:12" ht="12.75">
      <c r="A64" s="12"/>
      <c r="B64" s="227" t="s">
        <v>282</v>
      </c>
      <c r="C64" s="28">
        <f>SUM(C63:C63)</f>
        <v>75836125</v>
      </c>
      <c r="D64" s="341">
        <f>SUM(D63:E63)</f>
        <v>11.807643203019072</v>
      </c>
      <c r="E64" s="341"/>
      <c r="F64" s="342"/>
      <c r="G64" s="342"/>
      <c r="H64" s="28"/>
      <c r="I64" s="342"/>
      <c r="J64" s="342"/>
      <c r="K64" s="28"/>
      <c r="L64" s="206">
        <f>D64</f>
        <v>11.807643203019072</v>
      </c>
    </row>
    <row r="65" spans="1:12" ht="12.75">
      <c r="A65" s="125"/>
      <c r="B65" s="100"/>
      <c r="C65" s="145"/>
      <c r="D65" s="337"/>
      <c r="E65" s="338"/>
      <c r="F65" s="337"/>
      <c r="G65" s="338"/>
      <c r="H65" s="125"/>
      <c r="I65" s="337"/>
      <c r="J65" s="338"/>
      <c r="K65" s="12"/>
      <c r="L65" s="203"/>
    </row>
    <row r="66" spans="1:12" ht="12.75">
      <c r="A66" s="1"/>
      <c r="B66" s="130"/>
      <c r="C66" s="1"/>
      <c r="D66" s="19"/>
      <c r="E66" s="19"/>
      <c r="F66" s="19"/>
      <c r="G66" s="19"/>
      <c r="H66" s="19"/>
      <c r="I66" s="19"/>
      <c r="J66" s="19"/>
      <c r="K66" s="1"/>
      <c r="L66" s="200"/>
    </row>
    <row r="67" spans="1:12" ht="12.75">
      <c r="A67" s="1"/>
      <c r="B67" s="130"/>
      <c r="C67" s="1"/>
      <c r="D67" s="19"/>
      <c r="E67" s="19"/>
      <c r="F67" s="19"/>
      <c r="G67" s="19"/>
      <c r="H67" s="19"/>
      <c r="I67" s="19"/>
      <c r="J67" s="19"/>
      <c r="K67" s="1"/>
      <c r="L67" s="200"/>
    </row>
    <row r="68" spans="1:12" ht="12.75">
      <c r="A68" s="1"/>
      <c r="B68" s="130"/>
      <c r="C68" s="1"/>
      <c r="D68" s="19"/>
      <c r="E68" s="19"/>
      <c r="F68" s="19"/>
      <c r="G68" s="19"/>
      <c r="H68" s="19"/>
      <c r="I68" s="19"/>
      <c r="J68" s="19"/>
      <c r="K68" s="1"/>
      <c r="L68" s="200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0"/>
    </row>
    <row r="70" spans="1:12" ht="18">
      <c r="A70" s="130" t="s">
        <v>58</v>
      </c>
      <c r="B70" s="8"/>
      <c r="C70" s="8"/>
      <c r="D70" s="8"/>
      <c r="E70" s="115"/>
      <c r="F70" s="115"/>
      <c r="G70" s="115"/>
      <c r="H70" s="115"/>
      <c r="I70" s="115"/>
      <c r="J70" s="115"/>
      <c r="K70" s="115"/>
      <c r="L70" s="11"/>
    </row>
    <row r="71" spans="1:12" ht="12.75">
      <c r="A71" s="2" t="s">
        <v>54</v>
      </c>
      <c r="B71" s="293" t="s">
        <v>294</v>
      </c>
      <c r="C71" s="293"/>
      <c r="D71" s="294"/>
      <c r="E71" s="292" t="s">
        <v>2</v>
      </c>
      <c r="F71" s="293"/>
      <c r="G71" s="293"/>
      <c r="H71" s="292" t="s">
        <v>1</v>
      </c>
      <c r="I71" s="294"/>
      <c r="J71" s="293" t="s">
        <v>59</v>
      </c>
      <c r="K71" s="293"/>
      <c r="L71" s="294"/>
    </row>
    <row r="72" spans="1:12" ht="12.75">
      <c r="A72" s="3"/>
      <c r="B72" s="332"/>
      <c r="C72" s="332"/>
      <c r="D72" s="333"/>
      <c r="E72" s="331" t="s">
        <v>295</v>
      </c>
      <c r="F72" s="332"/>
      <c r="G72" s="332"/>
      <c r="H72" s="331" t="s">
        <v>78</v>
      </c>
      <c r="I72" s="333"/>
      <c r="J72" s="332" t="s">
        <v>60</v>
      </c>
      <c r="K72" s="332"/>
      <c r="L72" s="333"/>
    </row>
    <row r="73" spans="1:12" ht="12.75">
      <c r="A73" s="3"/>
      <c r="B73" s="231"/>
      <c r="C73" s="1"/>
      <c r="D73" s="22"/>
      <c r="E73" s="331" t="s">
        <v>296</v>
      </c>
      <c r="F73" s="332"/>
      <c r="G73" s="332"/>
      <c r="H73" s="331" t="s">
        <v>56</v>
      </c>
      <c r="I73" s="333"/>
      <c r="J73" s="332" t="s">
        <v>14</v>
      </c>
      <c r="K73" s="332"/>
      <c r="L73" s="333"/>
    </row>
    <row r="74" spans="1:12" ht="12.75">
      <c r="A74" s="3"/>
      <c r="B74" s="130"/>
      <c r="C74" s="1"/>
      <c r="D74" s="22"/>
      <c r="E74" s="109"/>
      <c r="F74" s="19"/>
      <c r="G74" s="19"/>
      <c r="H74" s="109"/>
      <c r="I74" s="22"/>
      <c r="J74" s="332" t="s">
        <v>79</v>
      </c>
      <c r="K74" s="332"/>
      <c r="L74" s="333"/>
    </row>
    <row r="75" spans="1:12" ht="12.75">
      <c r="A75" s="3"/>
      <c r="B75" s="1"/>
      <c r="C75" s="1"/>
      <c r="D75" s="18"/>
      <c r="E75" s="123"/>
      <c r="F75" s="1"/>
      <c r="G75" s="1"/>
      <c r="H75" s="123"/>
      <c r="I75" s="18"/>
      <c r="J75" s="332" t="s">
        <v>61</v>
      </c>
      <c r="K75" s="332"/>
      <c r="L75" s="333"/>
    </row>
    <row r="76" spans="1:12" ht="12.75">
      <c r="A76" s="3"/>
      <c r="B76" s="1"/>
      <c r="C76" s="1"/>
      <c r="D76" s="18"/>
      <c r="E76" s="123"/>
      <c r="F76" s="1"/>
      <c r="G76" s="1"/>
      <c r="H76" s="123"/>
      <c r="I76" s="18"/>
      <c r="J76" s="332" t="s">
        <v>72</v>
      </c>
      <c r="K76" s="332"/>
      <c r="L76" s="333"/>
    </row>
    <row r="77" spans="1:12" ht="12.75">
      <c r="A77" s="3"/>
      <c r="B77" s="11"/>
      <c r="C77" s="11"/>
      <c r="D77" s="5"/>
      <c r="E77" s="99"/>
      <c r="F77" s="11"/>
      <c r="G77" s="11"/>
      <c r="H77" s="99"/>
      <c r="I77" s="5"/>
      <c r="J77" s="329" t="s">
        <v>73</v>
      </c>
      <c r="K77" s="329"/>
      <c r="L77" s="330"/>
    </row>
    <row r="78" spans="1:12" ht="12.75">
      <c r="A78" s="205">
        <v>1</v>
      </c>
      <c r="B78" s="237" t="s">
        <v>298</v>
      </c>
      <c r="C78" s="237"/>
      <c r="D78" s="238"/>
      <c r="E78" s="239"/>
      <c r="F78" s="237" t="s">
        <v>299</v>
      </c>
      <c r="G78" s="237"/>
      <c r="H78" s="326">
        <v>68482643</v>
      </c>
      <c r="I78" s="334"/>
      <c r="J78" s="204"/>
      <c r="K78" s="242">
        <f>H78*100/642263013</f>
        <v>10.66271007575521</v>
      </c>
      <c r="L78" s="232"/>
    </row>
    <row r="79" spans="1:12" ht="12.75">
      <c r="A79" s="12"/>
      <c r="B79" s="324" t="s">
        <v>57</v>
      </c>
      <c r="C79" s="324"/>
      <c r="D79" s="325"/>
      <c r="E79" s="326"/>
      <c r="F79" s="327"/>
      <c r="G79" s="327"/>
      <c r="H79" s="328">
        <f>SUM(H78:I78)</f>
        <v>68482643</v>
      </c>
      <c r="I79" s="325"/>
      <c r="J79" s="243"/>
      <c r="K79" s="245">
        <f>SUM(K78:K78)</f>
        <v>10.66271007575521</v>
      </c>
      <c r="L79" s="244"/>
    </row>
    <row r="84" ht="12.75">
      <c r="E84" t="s">
        <v>98</v>
      </c>
    </row>
  </sheetData>
  <sheetProtection/>
  <mergeCells count="71">
    <mergeCell ref="A2:L2"/>
    <mergeCell ref="A3:L3"/>
    <mergeCell ref="C5:D5"/>
    <mergeCell ref="E5:G5"/>
    <mergeCell ref="H5:I5"/>
    <mergeCell ref="J5:K5"/>
    <mergeCell ref="J6:K6"/>
    <mergeCell ref="A24:L24"/>
    <mergeCell ref="A25:L25"/>
    <mergeCell ref="D27:E27"/>
    <mergeCell ref="F27:H27"/>
    <mergeCell ref="I27:K27"/>
    <mergeCell ref="D28:E28"/>
    <mergeCell ref="F28:G28"/>
    <mergeCell ref="I28:J28"/>
    <mergeCell ref="D29:E29"/>
    <mergeCell ref="F29:G29"/>
    <mergeCell ref="I29:J29"/>
    <mergeCell ref="D30:E30"/>
    <mergeCell ref="D31:E31"/>
    <mergeCell ref="D32:E32"/>
    <mergeCell ref="D33:E33"/>
    <mergeCell ref="D34:E34"/>
    <mergeCell ref="D35:E35"/>
    <mergeCell ref="D36:E36"/>
    <mergeCell ref="D37:E37"/>
    <mergeCell ref="F37:G37"/>
    <mergeCell ref="I37:J37"/>
    <mergeCell ref="D49:E49"/>
    <mergeCell ref="A52:L52"/>
    <mergeCell ref="A53:L53"/>
    <mergeCell ref="D55:E55"/>
    <mergeCell ref="F55:H55"/>
    <mergeCell ref="I55:K55"/>
    <mergeCell ref="D56:E56"/>
    <mergeCell ref="F56:G56"/>
    <mergeCell ref="I56:J56"/>
    <mergeCell ref="D57:E57"/>
    <mergeCell ref="F57:G57"/>
    <mergeCell ref="I57:J57"/>
    <mergeCell ref="I64:J64"/>
    <mergeCell ref="D58:E58"/>
    <mergeCell ref="D59:E59"/>
    <mergeCell ref="D60:E60"/>
    <mergeCell ref="D61:E61"/>
    <mergeCell ref="D62:E62"/>
    <mergeCell ref="D65:E65"/>
    <mergeCell ref="F65:G65"/>
    <mergeCell ref="I65:J65"/>
    <mergeCell ref="D63:E63"/>
    <mergeCell ref="D64:E64"/>
    <mergeCell ref="F64:G64"/>
    <mergeCell ref="B71:D71"/>
    <mergeCell ref="E71:G71"/>
    <mergeCell ref="H71:I71"/>
    <mergeCell ref="J71:L71"/>
    <mergeCell ref="J72:L72"/>
    <mergeCell ref="J74:L74"/>
    <mergeCell ref="B72:D72"/>
    <mergeCell ref="E72:G72"/>
    <mergeCell ref="H72:I72"/>
    <mergeCell ref="B79:D79"/>
    <mergeCell ref="E79:G79"/>
    <mergeCell ref="H79:I79"/>
    <mergeCell ref="J77:L77"/>
    <mergeCell ref="E73:G73"/>
    <mergeCell ref="H73:I73"/>
    <mergeCell ref="J73:L73"/>
    <mergeCell ref="H78:I78"/>
    <mergeCell ref="J75:L75"/>
    <mergeCell ref="J76:L76"/>
  </mergeCells>
  <printOptions/>
  <pageMargins left="0.24" right="0.14" top="0.83" bottom="0" header="1.47" footer="0.5"/>
  <pageSetup horizontalDpi="600" verticalDpi="600" orientation="landscape" scale="78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31.421875" style="0" customWidth="1"/>
  </cols>
  <sheetData>
    <row r="1" spans="2:6" ht="18">
      <c r="B1" s="358" t="s">
        <v>121</v>
      </c>
      <c r="C1" s="358"/>
      <c r="D1" s="358"/>
      <c r="E1" s="358"/>
      <c r="F1" s="358"/>
    </row>
    <row r="2" spans="2:5" ht="18">
      <c r="B2" s="15" t="s">
        <v>62</v>
      </c>
      <c r="C2" s="8"/>
      <c r="D2" s="8"/>
      <c r="E2" s="8"/>
    </row>
    <row r="3" spans="2:6" ht="12.75">
      <c r="B3" s="359"/>
      <c r="C3" s="359"/>
      <c r="D3" s="359"/>
      <c r="E3" s="359"/>
      <c r="F3" s="359"/>
    </row>
    <row r="4" spans="2:6" ht="15">
      <c r="B4" s="23" t="s">
        <v>95</v>
      </c>
      <c r="C4" s="10"/>
      <c r="D4" s="9"/>
      <c r="E4" s="17" t="s">
        <v>307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60" t="s">
        <v>225</v>
      </c>
      <c r="C17" s="360"/>
      <c r="D17" s="360"/>
      <c r="E17" s="360"/>
      <c r="F17" s="360"/>
    </row>
    <row r="18" spans="2:6" ht="12.75">
      <c r="B18" s="328" t="s">
        <v>223</v>
      </c>
      <c r="C18" s="324"/>
      <c r="D18" s="324"/>
      <c r="E18" s="324"/>
      <c r="F18" s="325"/>
    </row>
    <row r="19" spans="2:6" ht="15">
      <c r="B19" s="23" t="s">
        <v>94</v>
      </c>
      <c r="C19" s="10"/>
      <c r="D19" s="9"/>
      <c r="E19" s="17" t="s">
        <v>307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sheetProtection/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3">
      <selection activeCell="J10" sqref="J10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8" t="s">
        <v>121</v>
      </c>
      <c r="B1" s="358"/>
      <c r="C1" s="358"/>
      <c r="D1" s="358"/>
      <c r="E1" s="358"/>
      <c r="F1" s="358"/>
      <c r="G1" s="358"/>
      <c r="H1" s="358"/>
    </row>
    <row r="2" ht="15">
      <c r="A2" s="118" t="s">
        <v>132</v>
      </c>
    </row>
    <row r="3" spans="1:8" ht="15.75">
      <c r="A3" s="118" t="s">
        <v>133</v>
      </c>
      <c r="B3" s="119"/>
      <c r="C3" s="119"/>
      <c r="D3" s="119"/>
      <c r="E3" s="119"/>
      <c r="F3" s="119"/>
      <c r="G3" s="119"/>
      <c r="H3" s="119"/>
    </row>
    <row r="4" spans="1:8" ht="15.75">
      <c r="A4" s="118" t="s">
        <v>134</v>
      </c>
      <c r="B4" s="119"/>
      <c r="C4" s="119"/>
      <c r="D4" s="119"/>
      <c r="E4" s="119"/>
      <c r="F4" s="119"/>
      <c r="G4" s="119"/>
      <c r="H4" s="119"/>
    </row>
    <row r="5" spans="1:8" ht="15.75">
      <c r="A5" s="119"/>
      <c r="B5" s="119"/>
      <c r="C5" s="119"/>
      <c r="D5" s="119"/>
      <c r="E5" s="119"/>
      <c r="F5" s="119"/>
      <c r="G5" s="119"/>
      <c r="H5" s="119"/>
    </row>
    <row r="6" spans="1:8" ht="12.75">
      <c r="A6" s="120" t="s">
        <v>135</v>
      </c>
      <c r="B6" s="121" t="s">
        <v>136</v>
      </c>
      <c r="C6" s="363" t="s">
        <v>137</v>
      </c>
      <c r="D6" s="364"/>
      <c r="E6" s="364"/>
      <c r="F6" s="122" t="s">
        <v>138</v>
      </c>
      <c r="G6" s="365" t="s">
        <v>139</v>
      </c>
      <c r="H6" s="282"/>
    </row>
    <row r="7" spans="1:8" ht="12.75">
      <c r="A7" s="123" t="s">
        <v>140</v>
      </c>
      <c r="B7" s="3"/>
      <c r="C7" s="331" t="s">
        <v>141</v>
      </c>
      <c r="D7" s="332"/>
      <c r="E7" s="332"/>
      <c r="F7" s="124" t="s">
        <v>142</v>
      </c>
      <c r="G7" s="1"/>
      <c r="H7" s="18"/>
    </row>
    <row r="8" spans="1:8" ht="12.75">
      <c r="A8" s="99"/>
      <c r="B8" s="4"/>
      <c r="C8" s="361" t="s">
        <v>143</v>
      </c>
      <c r="D8" s="329"/>
      <c r="E8" s="329"/>
      <c r="F8" s="124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4"/>
      <c r="G9" s="1" t="s">
        <v>145</v>
      </c>
      <c r="H9" s="18" t="s">
        <v>145</v>
      </c>
    </row>
    <row r="10" spans="1:8" ht="12.75">
      <c r="A10" s="4"/>
      <c r="B10" s="11"/>
      <c r="C10" s="125" t="s">
        <v>146</v>
      </c>
      <c r="D10" s="125" t="s">
        <v>147</v>
      </c>
      <c r="E10" s="125" t="s">
        <v>148</v>
      </c>
      <c r="F10" s="126" t="s">
        <v>149</v>
      </c>
      <c r="G10" s="11" t="s">
        <v>150</v>
      </c>
      <c r="H10" s="5" t="s">
        <v>151</v>
      </c>
    </row>
    <row r="11" spans="1:8" ht="12.75">
      <c r="A11" s="125" t="s">
        <v>122</v>
      </c>
      <c r="B11" s="125" t="s">
        <v>123</v>
      </c>
      <c r="C11" s="125" t="s">
        <v>124</v>
      </c>
      <c r="D11" s="125" t="s">
        <v>125</v>
      </c>
      <c r="E11" s="127" t="s">
        <v>126</v>
      </c>
      <c r="F11" s="128" t="s">
        <v>127</v>
      </c>
      <c r="G11" s="129" t="s">
        <v>128</v>
      </c>
      <c r="H11" s="125" t="s">
        <v>129</v>
      </c>
    </row>
    <row r="12" spans="1:8" ht="12.75">
      <c r="A12" s="102" t="s">
        <v>17</v>
      </c>
      <c r="B12" s="130" t="s">
        <v>152</v>
      </c>
      <c r="C12" s="292"/>
      <c r="D12" s="293"/>
      <c r="E12" s="293"/>
      <c r="F12" s="293"/>
      <c r="G12" s="293"/>
      <c r="H12" s="294"/>
    </row>
    <row r="13" spans="1:8" ht="12.75">
      <c r="A13" s="131" t="s">
        <v>153</v>
      </c>
      <c r="B13" s="13" t="s">
        <v>154</v>
      </c>
      <c r="C13" s="99"/>
      <c r="D13" s="11"/>
      <c r="E13" s="11"/>
      <c r="F13" s="11"/>
      <c r="G13" s="11"/>
      <c r="H13" s="5"/>
    </row>
    <row r="14" spans="1:8" ht="12.75">
      <c r="A14" s="132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2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2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2" t="s">
        <v>159</v>
      </c>
      <c r="B17" s="133" t="s">
        <v>27</v>
      </c>
      <c r="C17" s="12"/>
      <c r="D17" s="12"/>
      <c r="E17" s="12"/>
      <c r="F17" s="12"/>
      <c r="G17" s="12"/>
      <c r="H17" s="12"/>
    </row>
    <row r="18" spans="1:8" ht="12.75">
      <c r="A18" s="134" t="s">
        <v>160</v>
      </c>
      <c r="B18" s="133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5" t="s">
        <v>161</v>
      </c>
      <c r="C19" s="100" t="s">
        <v>119</v>
      </c>
      <c r="D19" s="100" t="s">
        <v>119</v>
      </c>
      <c r="E19" s="100" t="s">
        <v>119</v>
      </c>
      <c r="F19" s="100" t="s">
        <v>119</v>
      </c>
      <c r="G19" s="100" t="s">
        <v>119</v>
      </c>
      <c r="H19" s="100" t="s">
        <v>119</v>
      </c>
    </row>
    <row r="20" spans="1:8" ht="12.75">
      <c r="A20" s="136" t="s">
        <v>162</v>
      </c>
      <c r="B20" s="130" t="s">
        <v>30</v>
      </c>
      <c r="C20" s="1"/>
      <c r="D20" s="1"/>
      <c r="E20" s="1"/>
      <c r="F20" s="1"/>
      <c r="G20" s="1"/>
      <c r="H20" s="18"/>
    </row>
    <row r="21" spans="1:8" ht="12.75">
      <c r="A21" s="132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2" t="s">
        <v>157</v>
      </c>
      <c r="B22" s="137" t="s">
        <v>24</v>
      </c>
      <c r="C22" s="12"/>
      <c r="D22" s="12"/>
      <c r="E22" s="12"/>
      <c r="F22" s="12"/>
      <c r="G22" s="12"/>
      <c r="H22" s="12"/>
    </row>
    <row r="23" spans="1:8" ht="12.75">
      <c r="A23" s="132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2" t="s">
        <v>159</v>
      </c>
      <c r="B24" s="138" t="s">
        <v>33</v>
      </c>
      <c r="C24" s="12"/>
      <c r="D24" s="12"/>
      <c r="E24" s="12"/>
      <c r="F24" s="12"/>
      <c r="G24" s="12"/>
      <c r="H24" s="12"/>
    </row>
    <row r="25" spans="1:8" ht="12.75">
      <c r="A25" s="134"/>
      <c r="B25" s="137" t="s">
        <v>165</v>
      </c>
      <c r="C25" s="100" t="s">
        <v>119</v>
      </c>
      <c r="D25" s="100" t="s">
        <v>119</v>
      </c>
      <c r="E25" s="100" t="s">
        <v>119</v>
      </c>
      <c r="F25" s="100" t="s">
        <v>119</v>
      </c>
      <c r="G25" s="100" t="s">
        <v>119</v>
      </c>
      <c r="H25" s="100" t="s">
        <v>119</v>
      </c>
    </row>
    <row r="26" spans="1:8" ht="12.75">
      <c r="A26" s="2"/>
      <c r="B26" s="139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0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1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2" t="s">
        <v>170</v>
      </c>
      <c r="C29" s="101"/>
      <c r="D29" s="9"/>
      <c r="E29" s="9"/>
      <c r="F29" s="9"/>
      <c r="G29" s="9"/>
      <c r="H29" s="10"/>
    </row>
    <row r="30" spans="1:8" ht="12.75">
      <c r="A30" s="131" t="s">
        <v>153</v>
      </c>
      <c r="B30" s="130" t="s">
        <v>164</v>
      </c>
      <c r="C30" s="99"/>
      <c r="D30" s="11"/>
      <c r="E30" s="11"/>
      <c r="F30" s="11"/>
      <c r="G30" s="11"/>
      <c r="H30" s="5"/>
    </row>
    <row r="31" spans="1:8" ht="12.75">
      <c r="A31" s="132" t="s">
        <v>155</v>
      </c>
      <c r="B31" s="138" t="s">
        <v>171</v>
      </c>
      <c r="C31" s="12"/>
      <c r="D31" s="12"/>
      <c r="E31" s="12"/>
      <c r="F31" s="12"/>
      <c r="G31" s="12"/>
      <c r="H31" s="12"/>
    </row>
    <row r="32" spans="1:8" ht="12.75">
      <c r="A32" s="132" t="s">
        <v>157</v>
      </c>
      <c r="B32" s="138" t="s">
        <v>27</v>
      </c>
      <c r="C32" s="12"/>
      <c r="D32" s="12"/>
      <c r="E32" s="12"/>
      <c r="F32" s="12"/>
      <c r="G32" s="12"/>
      <c r="H32" s="12"/>
    </row>
    <row r="33" spans="1:8" ht="12.75">
      <c r="A33" s="132" t="s">
        <v>158</v>
      </c>
      <c r="B33" s="138" t="s">
        <v>37</v>
      </c>
      <c r="C33" s="12"/>
      <c r="D33" s="12"/>
      <c r="E33" s="12"/>
      <c r="F33" s="12"/>
      <c r="G33" s="12"/>
      <c r="H33" s="12"/>
    </row>
    <row r="34" spans="1:8" ht="12.75">
      <c r="A34" s="132" t="s">
        <v>159</v>
      </c>
      <c r="B34" s="138" t="s">
        <v>38</v>
      </c>
      <c r="C34" s="12"/>
      <c r="D34" s="12"/>
      <c r="E34" s="12"/>
      <c r="F34" s="12"/>
      <c r="G34" s="12"/>
      <c r="H34" s="12"/>
    </row>
    <row r="35" spans="1:8" ht="12.75">
      <c r="A35" s="134" t="s">
        <v>160</v>
      </c>
      <c r="B35" s="138" t="s">
        <v>39</v>
      </c>
      <c r="C35" s="12"/>
      <c r="D35" s="12"/>
      <c r="E35" s="12"/>
      <c r="F35" s="12"/>
      <c r="G35" s="12"/>
      <c r="H35" s="12"/>
    </row>
    <row r="36" spans="1:8" ht="12.75">
      <c r="A36" s="134" t="s">
        <v>172</v>
      </c>
      <c r="B36" s="138" t="s">
        <v>41</v>
      </c>
      <c r="C36" s="12"/>
      <c r="D36" s="12"/>
      <c r="E36" s="12"/>
      <c r="F36" s="12"/>
      <c r="G36" s="12"/>
      <c r="H36" s="12"/>
    </row>
    <row r="37" spans="1:8" ht="12.75">
      <c r="A37" s="134" t="s">
        <v>173</v>
      </c>
      <c r="B37" s="138" t="s">
        <v>174</v>
      </c>
      <c r="C37" s="12"/>
      <c r="D37" s="12"/>
      <c r="E37" s="12"/>
      <c r="F37" s="12"/>
      <c r="G37" s="12"/>
      <c r="H37" s="12"/>
    </row>
    <row r="38" spans="1:8" ht="12.75">
      <c r="A38" s="134" t="s">
        <v>175</v>
      </c>
      <c r="B38" s="138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7" t="s">
        <v>176</v>
      </c>
      <c r="C39" s="100" t="s">
        <v>119</v>
      </c>
      <c r="D39" s="100" t="s">
        <v>119</v>
      </c>
      <c r="E39" s="100" t="s">
        <v>119</v>
      </c>
      <c r="F39" s="100" t="s">
        <v>119</v>
      </c>
      <c r="G39" s="100" t="s">
        <v>119</v>
      </c>
      <c r="H39" s="100" t="s">
        <v>119</v>
      </c>
    </row>
    <row r="40" spans="1:8" ht="12.75">
      <c r="A40" s="143" t="s">
        <v>162</v>
      </c>
      <c r="B40" s="130" t="s">
        <v>177</v>
      </c>
      <c r="C40" s="1"/>
      <c r="D40" s="1"/>
      <c r="E40" s="1"/>
      <c r="F40" s="1"/>
      <c r="G40" s="1"/>
      <c r="H40" s="18"/>
    </row>
    <row r="41" spans="1:8" ht="12.75">
      <c r="A41" s="134" t="s">
        <v>155</v>
      </c>
      <c r="B41" s="138" t="s">
        <v>24</v>
      </c>
      <c r="C41" s="12"/>
      <c r="D41" s="12"/>
      <c r="E41" s="12"/>
      <c r="F41" s="12"/>
      <c r="G41" s="12"/>
      <c r="H41" s="12"/>
    </row>
    <row r="42" spans="1:8" ht="12.75">
      <c r="A42" s="144" t="s">
        <v>157</v>
      </c>
      <c r="B42" s="137" t="s">
        <v>178</v>
      </c>
      <c r="C42" s="362"/>
      <c r="D42" s="362"/>
      <c r="E42" s="362"/>
      <c r="F42" s="362"/>
      <c r="G42" s="362"/>
      <c r="H42" s="362"/>
    </row>
    <row r="43" spans="1:8" ht="12.75">
      <c r="A43" s="2"/>
      <c r="B43" s="139" t="s">
        <v>179</v>
      </c>
      <c r="C43" s="101"/>
      <c r="D43" s="9"/>
      <c r="E43" s="9"/>
      <c r="F43" s="9"/>
      <c r="G43" s="9"/>
      <c r="H43" s="10"/>
    </row>
    <row r="44" spans="1:8" ht="12.75">
      <c r="A44" s="3"/>
      <c r="B44" s="140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1" t="s">
        <v>181</v>
      </c>
      <c r="C45" s="99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1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3"/>
      <c r="D48" s="1"/>
      <c r="E48" s="1"/>
      <c r="F48" s="1"/>
      <c r="G48" s="1"/>
      <c r="H48" s="18"/>
    </row>
    <row r="49" spans="1:8" ht="12.75">
      <c r="A49" s="145" t="s">
        <v>158</v>
      </c>
      <c r="B49" s="133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7" t="s">
        <v>185</v>
      </c>
      <c r="C50" s="100" t="s">
        <v>119</v>
      </c>
      <c r="D50" s="100" t="s">
        <v>119</v>
      </c>
      <c r="E50" s="100" t="s">
        <v>119</v>
      </c>
      <c r="F50" s="100" t="s">
        <v>119</v>
      </c>
      <c r="G50" s="100" t="s">
        <v>119</v>
      </c>
      <c r="H50" s="100" t="s">
        <v>119</v>
      </c>
    </row>
    <row r="51" spans="1:8" ht="12.75">
      <c r="A51" s="12"/>
      <c r="B51" s="137" t="s">
        <v>186</v>
      </c>
      <c r="C51" s="100" t="s">
        <v>119</v>
      </c>
      <c r="D51" s="100" t="s">
        <v>119</v>
      </c>
      <c r="E51" s="100" t="s">
        <v>119</v>
      </c>
      <c r="F51" s="100" t="s">
        <v>119</v>
      </c>
      <c r="G51" s="100" t="s">
        <v>119</v>
      </c>
      <c r="H51" s="100" t="s">
        <v>119</v>
      </c>
    </row>
    <row r="52" spans="1:8" ht="12.75">
      <c r="A52" s="100" t="s">
        <v>187</v>
      </c>
      <c r="B52" s="146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7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7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7" t="s">
        <v>190</v>
      </c>
      <c r="C55" s="100" t="s">
        <v>119</v>
      </c>
      <c r="D55" s="100" t="s">
        <v>119</v>
      </c>
      <c r="E55" s="100" t="s">
        <v>119</v>
      </c>
      <c r="F55" s="100" t="s">
        <v>119</v>
      </c>
      <c r="G55" s="100" t="s">
        <v>119</v>
      </c>
      <c r="H55" s="100" t="s">
        <v>119</v>
      </c>
    </row>
  </sheetData>
  <sheetProtection/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RB169969</cp:lastModifiedBy>
  <cp:lastPrinted>2014-10-07T13:40:38Z</cp:lastPrinted>
  <dcterms:created xsi:type="dcterms:W3CDTF">2006-05-24T22:51:19Z</dcterms:created>
  <dcterms:modified xsi:type="dcterms:W3CDTF">2014-10-09T03:59:37Z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