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030" tabRatio="598" activeTab="0"/>
  </bookViews>
  <sheets>
    <sheet name="Page1" sheetId="1" r:id="rId1"/>
    <sheet name="Page2 " sheetId="2" r:id="rId2"/>
    <sheet name="Page3" sheetId="3" r:id="rId3"/>
    <sheet name="Page4" sheetId="4" r:id="rId4"/>
  </sheets>
  <definedNames>
    <definedName name="_xlnm.Print_Area" localSheetId="0">'Page1'!$A$2:$J$110</definedName>
    <definedName name="_xlnm.Print_Area" localSheetId="1">'Page2 '!$A$1:$L$80</definedName>
  </definedNames>
  <calcPr fullCalcOnLoad="1"/>
</workbook>
</file>

<file path=xl/comments2.xml><?xml version="1.0" encoding="utf-8"?>
<comments xmlns="http://schemas.openxmlformats.org/spreadsheetml/2006/main">
  <authors>
    <author>Abraham K G</author>
  </authors>
  <commentList>
    <comment ref="H78" authorId="0">
      <text>
        <r>
          <rPr>
            <b/>
            <sz val="8"/>
            <rFont val="Tahoma"/>
            <family val="0"/>
          </rPr>
          <t>A</t>
        </r>
        <r>
          <rPr>
            <b/>
            <sz val="9"/>
            <rFont val="Tahoma"/>
            <family val="2"/>
          </rPr>
          <t>braham K G:</t>
        </r>
        <r>
          <rPr>
            <sz val="9"/>
            <rFont val="Tahoma"/>
            <family val="2"/>
          </rPr>
          <t xml:space="preserve">
Original  338580000 shars are locked once again from 01.11.2013 to 15.07.2014 and the newly allotted  21304870 shares will be released on 15.07.2014. Newly allotted 22121957 shares will be released on 05.03.2016. 46360686 Shares allotted on 11.12.13 will be released on 15.01.201</t>
        </r>
        <r>
          <rPr>
            <b/>
            <sz val="9"/>
            <rFont val="Tahoma"/>
            <family val="2"/>
          </rPr>
          <t>7</t>
        </r>
      </text>
    </comment>
  </commentList>
</comments>
</file>

<file path=xl/sharedStrings.xml><?xml version="1.0" encoding="utf-8"?>
<sst xmlns="http://schemas.openxmlformats.org/spreadsheetml/2006/main" count="575" uniqueCount="309">
  <si>
    <t>Shareholders</t>
  </si>
  <si>
    <t>Number of</t>
  </si>
  <si>
    <t xml:space="preserve">Category of </t>
  </si>
  <si>
    <t>Cate-</t>
  </si>
  <si>
    <t>gory</t>
  </si>
  <si>
    <t>Code</t>
  </si>
  <si>
    <t>Total No.</t>
  </si>
  <si>
    <t>of shares</t>
  </si>
  <si>
    <t xml:space="preserve">Number of </t>
  </si>
  <si>
    <t>shares held</t>
  </si>
  <si>
    <t>in demated</t>
  </si>
  <si>
    <t>form</t>
  </si>
  <si>
    <t xml:space="preserve">Total shareholding as </t>
  </si>
  <si>
    <t>a percentage of total</t>
  </si>
  <si>
    <t>number of shares</t>
  </si>
  <si>
    <t>As a percentage of</t>
  </si>
  <si>
    <t>(A+B+C)</t>
  </si>
  <si>
    <t>(A)</t>
  </si>
  <si>
    <t>(1)</t>
  </si>
  <si>
    <t xml:space="preserve">Indian </t>
  </si>
  <si>
    <t>(a)</t>
  </si>
  <si>
    <t>Individuals/H.U.F</t>
  </si>
  <si>
    <t>(b)</t>
  </si>
  <si>
    <t>Cental/State Government(s)</t>
  </si>
  <si>
    <t>Bodies Corporate</t>
  </si>
  <si>
    <t>( c)</t>
  </si>
  <si>
    <t>(d)</t>
  </si>
  <si>
    <t>Financial Institutions/Banks</t>
  </si>
  <si>
    <t>(e)</t>
  </si>
  <si>
    <t>(2)</t>
  </si>
  <si>
    <t>Foreign</t>
  </si>
  <si>
    <t>Individuals</t>
  </si>
  <si>
    <t>Institutions</t>
  </si>
  <si>
    <t>Any Other (specify)</t>
  </si>
  <si>
    <t>Total holding of Promoter and</t>
  </si>
  <si>
    <t>(B)</t>
  </si>
  <si>
    <t>Mutual Fund/UTI</t>
  </si>
  <si>
    <t>Central/State Government(s)</t>
  </si>
  <si>
    <t>Venture Capital Funds</t>
  </si>
  <si>
    <t>Insurance Companies</t>
  </si>
  <si>
    <t>( f)</t>
  </si>
  <si>
    <t>Foreign Institutional Investors</t>
  </si>
  <si>
    <t>(g)</t>
  </si>
  <si>
    <t>Non Institutions</t>
  </si>
  <si>
    <t xml:space="preserve"> i) Holding nominal share capital</t>
  </si>
  <si>
    <t xml:space="preserve">    upto Rs. 1 lakh</t>
  </si>
  <si>
    <t>ii) Holding nominal share capital</t>
  </si>
  <si>
    <t>Total Public shareholding</t>
  </si>
  <si>
    <t>TOTAL (A)+(B)</t>
  </si>
  <si>
    <t>( C)</t>
  </si>
  <si>
    <t xml:space="preserve">Shares held by Custodians and </t>
  </si>
  <si>
    <t xml:space="preserve">    in excess of Rs. 1 lakh.</t>
  </si>
  <si>
    <r>
      <t xml:space="preserve">(I) (a)  </t>
    </r>
    <r>
      <rPr>
        <b/>
        <sz val="12"/>
        <rFont val="Arial"/>
        <family val="2"/>
      </rPr>
      <t>Statement showing Shareholding Pattern</t>
    </r>
  </si>
  <si>
    <t>"Promoter and Promoter Group"</t>
  </si>
  <si>
    <t>Sr.No.</t>
  </si>
  <si>
    <t>Name of the shareholder</t>
  </si>
  <si>
    <t>shares</t>
  </si>
  <si>
    <t>Total</t>
  </si>
  <si>
    <r>
      <t xml:space="preserve">(I) (d)  </t>
    </r>
    <r>
      <rPr>
        <b/>
        <sz val="11"/>
        <rFont val="Arial"/>
        <family val="2"/>
      </rPr>
      <t>Statement showing details of locked-in shares</t>
    </r>
  </si>
  <si>
    <t xml:space="preserve">Locked-in shares as a </t>
  </si>
  <si>
    <t>percentage of total</t>
  </si>
  <si>
    <t>(A)+(B)+( C) indicated</t>
  </si>
  <si>
    <r>
      <t xml:space="preserve">(II) (a)  </t>
    </r>
    <r>
      <rPr>
        <b/>
        <sz val="11"/>
        <rFont val="Arial"/>
        <family val="2"/>
      </rPr>
      <t>Statement showing details of Depository Receipts (DRs)</t>
    </r>
  </si>
  <si>
    <t xml:space="preserve">Type of </t>
  </si>
  <si>
    <t>outstanding DR</t>
  </si>
  <si>
    <t>(ADRs, GDRs,</t>
  </si>
  <si>
    <t>SDRs. Etc.)</t>
  </si>
  <si>
    <t>outstanding</t>
  </si>
  <si>
    <t>DRs</t>
  </si>
  <si>
    <t>underlying</t>
  </si>
  <si>
    <t xml:space="preserve">Shares underlying </t>
  </si>
  <si>
    <t>outstanding DRs as a</t>
  </si>
  <si>
    <t>in Statement at para</t>
  </si>
  <si>
    <t>(I)(a) above}</t>
  </si>
  <si>
    <t xml:space="preserve"> shares {i.e.Grand Total of </t>
  </si>
  <si>
    <t xml:space="preserve">(A)+(B)+( C) indicated in </t>
  </si>
  <si>
    <t>Statement at para (I)(a) above</t>
  </si>
  <si>
    <r>
      <t>percentage</t>
    </r>
    <r>
      <rPr>
        <sz val="10"/>
        <rFont val="Arial"/>
        <family val="0"/>
      </rPr>
      <t xml:space="preserve"> of total number of</t>
    </r>
  </si>
  <si>
    <t>locked-in</t>
  </si>
  <si>
    <t>{i.e.Grand Total of</t>
  </si>
  <si>
    <t xml:space="preserve">Name of the </t>
  </si>
  <si>
    <t>DR holder.</t>
  </si>
  <si>
    <t>DR</t>
  </si>
  <si>
    <t xml:space="preserve">(ADRs, </t>
  </si>
  <si>
    <t>GDRs,</t>
  </si>
  <si>
    <t>SDRs. etc.)</t>
  </si>
  <si>
    <t>Share-</t>
  </si>
  <si>
    <t>holders</t>
  </si>
  <si>
    <t>N   I    L</t>
  </si>
  <si>
    <t>N  I  L</t>
  </si>
  <si>
    <t>GRAND TOTAL (A)+(B)+( C)</t>
  </si>
  <si>
    <t>Overseas Corporate Bodies</t>
  </si>
  <si>
    <t>Non Resident Individuals</t>
  </si>
  <si>
    <t>Any Other(specify)</t>
  </si>
  <si>
    <t>SCRIP CODE :  532149</t>
  </si>
  <si>
    <t>SCRIP CODE :   532149</t>
  </si>
  <si>
    <t>PRESIDENT OF INDIA</t>
  </si>
  <si>
    <t>LIFE INSURANCE CORPORATION OF INDIA</t>
  </si>
  <si>
    <t xml:space="preserve"> </t>
  </si>
  <si>
    <t>Shares pledged or</t>
  </si>
  <si>
    <t>otherwise encumbered</t>
  </si>
  <si>
    <t>(A+B)1</t>
  </si>
  <si>
    <r>
      <t xml:space="preserve">Shareholding of </t>
    </r>
    <r>
      <rPr>
        <b/>
        <sz val="9"/>
        <rFont val="Arial"/>
        <family val="0"/>
      </rPr>
      <t>Promoter</t>
    </r>
  </si>
  <si>
    <t>and Promoter Group2</t>
  </si>
  <si>
    <t>Sub-Total (A)(1)</t>
  </si>
  <si>
    <t>Sub_Total (A)(2)</t>
  </si>
  <si>
    <t>Public Shareholding3</t>
  </si>
  <si>
    <t>Sub-Total (B)(1)</t>
  </si>
  <si>
    <t>Sub-Total (B)(2)</t>
  </si>
  <si>
    <r>
      <t>(</t>
    </r>
    <r>
      <rPr>
        <b/>
        <sz val="9"/>
        <rFont val="Arial"/>
        <family val="0"/>
      </rPr>
      <t>B</t>
    </r>
    <r>
      <rPr>
        <sz val="9"/>
        <rFont val="Arial"/>
        <family val="0"/>
      </rPr>
      <t>)=(B)(1)+(B)(2)</t>
    </r>
  </si>
  <si>
    <t>Shares</t>
  </si>
  <si>
    <t xml:space="preserve">As a </t>
  </si>
  <si>
    <t>%</t>
  </si>
  <si>
    <t>Foreign Venture Cap. Inv</t>
  </si>
  <si>
    <t xml:space="preserve">against which Depository </t>
  </si>
  <si>
    <t xml:space="preserve">Receipts have been issued </t>
  </si>
  <si>
    <t>Non Resident Individuals/</t>
  </si>
  <si>
    <t xml:space="preserve"> Foreign Nationals</t>
  </si>
  <si>
    <t>N . A.</t>
  </si>
  <si>
    <t>N.A.</t>
  </si>
  <si>
    <r>
      <t>Promoter Group</t>
    </r>
    <r>
      <rPr>
        <b/>
        <sz val="8"/>
        <rFont val="Arial"/>
        <family val="0"/>
      </rPr>
      <t xml:space="preserve"> (A)=</t>
    </r>
    <r>
      <rPr>
        <sz val="8"/>
        <rFont val="Arial"/>
        <family val="0"/>
      </rPr>
      <t>(A</t>
    </r>
    <r>
      <rPr>
        <b/>
        <sz val="8"/>
        <rFont val="Arial"/>
        <family val="0"/>
      </rPr>
      <t>)</t>
    </r>
    <r>
      <rPr>
        <sz val="8"/>
        <rFont val="Arial"/>
        <family val="0"/>
      </rPr>
      <t>(1)+(A)(2)</t>
    </r>
  </si>
  <si>
    <t>BANK OF INDIA</t>
  </si>
  <si>
    <t>( I )</t>
  </si>
  <si>
    <t>( II )</t>
  </si>
  <si>
    <t>( III )</t>
  </si>
  <si>
    <t>( IV )</t>
  </si>
  <si>
    <t>( V )</t>
  </si>
  <si>
    <t>( VI )</t>
  </si>
  <si>
    <t>( VII )</t>
  </si>
  <si>
    <t>( VIII )</t>
  </si>
  <si>
    <t xml:space="preserve">As a % of </t>
  </si>
  <si>
    <t>grand total</t>
  </si>
  <si>
    <t xml:space="preserve">III (a)   Statement showing the voting pattern of shareholders, if more than one class of </t>
  </si>
  <si>
    <t xml:space="preserve">           shares/securities is issued by the issuer.</t>
  </si>
  <si>
    <t xml:space="preserve">           (Give description of voting rights for each class of security  Class X,  Class Y, Class Z)</t>
  </si>
  <si>
    <t>Category</t>
  </si>
  <si>
    <t>Caegory of shareholder</t>
  </si>
  <si>
    <t>Number of Voting Rights</t>
  </si>
  <si>
    <t xml:space="preserve">Total </t>
  </si>
  <si>
    <t>Total Voting Rights (VI)</t>
  </si>
  <si>
    <t>code</t>
  </si>
  <si>
    <t xml:space="preserve">held in each class of </t>
  </si>
  <si>
    <t xml:space="preserve">Voting </t>
  </si>
  <si>
    <t>securities</t>
  </si>
  <si>
    <t xml:space="preserve">Rights </t>
  </si>
  <si>
    <t>As a %</t>
  </si>
  <si>
    <t>Class X</t>
  </si>
  <si>
    <t>Class Y</t>
  </si>
  <si>
    <t>Class Z</t>
  </si>
  <si>
    <t>(III+IV+V)</t>
  </si>
  <si>
    <t>of (A+B)</t>
  </si>
  <si>
    <t>of (A+B+C)</t>
  </si>
  <si>
    <t>Promoter and Promoter Group</t>
  </si>
  <si>
    <t>( 1 )</t>
  </si>
  <si>
    <t>Indian</t>
  </si>
  <si>
    <t>( a )</t>
  </si>
  <si>
    <t>Individuals/Hindu Undivided Family</t>
  </si>
  <si>
    <t>( b )</t>
  </si>
  <si>
    <t>( c )</t>
  </si>
  <si>
    <t>( d )</t>
  </si>
  <si>
    <t>( e )</t>
  </si>
  <si>
    <t>Sub-Total (A) (1)</t>
  </si>
  <si>
    <t>( 2 )</t>
  </si>
  <si>
    <t>Individuals (Non Resident/Foreign)</t>
  </si>
  <si>
    <t>Institutins</t>
  </si>
  <si>
    <t>Sub-Total (A)(2)</t>
  </si>
  <si>
    <t>Total Shareholding of Ptomoter</t>
  </si>
  <si>
    <t>and Ptomoter Group (A)=(A)(1) +</t>
  </si>
  <si>
    <t>(A)(2)</t>
  </si>
  <si>
    <t>( B )</t>
  </si>
  <si>
    <t>Public Shareholding</t>
  </si>
  <si>
    <t>Mutual Funds/UTI</t>
  </si>
  <si>
    <t>(  f )</t>
  </si>
  <si>
    <t>( g )</t>
  </si>
  <si>
    <t>Foreign Venture Capital Investors</t>
  </si>
  <si>
    <t>( h )</t>
  </si>
  <si>
    <t>Sub-Total (B) (1)</t>
  </si>
  <si>
    <t>Non Instituons</t>
  </si>
  <si>
    <t xml:space="preserve">Individuals </t>
  </si>
  <si>
    <t>i. Individual shareholders holding</t>
  </si>
  <si>
    <t xml:space="preserve">   nominal share capital upto </t>
  </si>
  <si>
    <t xml:space="preserve">   Rs. 1 lakh</t>
  </si>
  <si>
    <t>ii.Individual shareholders holding</t>
  </si>
  <si>
    <t xml:space="preserve">  nominal share capital in excess</t>
  </si>
  <si>
    <t xml:space="preserve">  of Rs. 1 lakh.</t>
  </si>
  <si>
    <t>Sub-Total (B) (2)</t>
  </si>
  <si>
    <t>TOTAL (A) + (B)</t>
  </si>
  <si>
    <t>( C )</t>
  </si>
  <si>
    <t xml:space="preserve">against which Depository Receipts </t>
  </si>
  <si>
    <t>have been issued</t>
  </si>
  <si>
    <t xml:space="preserve">GRAND TOTAL ( A )+( B )+( C ) </t>
  </si>
  <si>
    <t xml:space="preserve">LAZARD ASSET MANAGEMENT LLC A/C LAZARD </t>
  </si>
  <si>
    <t>Any Other</t>
  </si>
  <si>
    <t>As a % of total</t>
  </si>
  <si>
    <t>number of partly</t>
  </si>
  <si>
    <t>paid up shares</t>
  </si>
  <si>
    <t>of the Company</t>
  </si>
  <si>
    <t>partly paid</t>
  </si>
  <si>
    <t>up shares</t>
  </si>
  <si>
    <t>Held by Promoter/Promoter group</t>
  </si>
  <si>
    <t xml:space="preserve">Held by Public </t>
  </si>
  <si>
    <t>Outstanding Convertible Securities</t>
  </si>
  <si>
    <t>Securities</t>
  </si>
  <si>
    <t xml:space="preserve">As a % of total </t>
  </si>
  <si>
    <t>No. of outstanding</t>
  </si>
  <si>
    <t>Con. Securities</t>
  </si>
  <si>
    <t xml:space="preserve">As a % of  total </t>
  </si>
  <si>
    <t>No. of shares of the</t>
  </si>
  <si>
    <t xml:space="preserve">Company, assuming </t>
  </si>
  <si>
    <t>full conversion of the</t>
  </si>
  <si>
    <t>Partly paid up shares</t>
  </si>
  <si>
    <t>Warrants</t>
  </si>
  <si>
    <t>warrants</t>
  </si>
  <si>
    <t>number of warrants</t>
  </si>
  <si>
    <t xml:space="preserve">number of shares </t>
  </si>
  <si>
    <t xml:space="preserve">of the Company </t>
  </si>
  <si>
    <t xml:space="preserve">assuming full </t>
  </si>
  <si>
    <t>conversion of warrants</t>
  </si>
  <si>
    <t>conversion of warrants and convertible securities</t>
  </si>
  <si>
    <r>
      <t>Total paid up capital</t>
    </r>
    <r>
      <rPr>
        <sz val="9"/>
        <rFont val="Arial"/>
        <family val="2"/>
      </rPr>
      <t xml:space="preserve"> of the Company, assuming full </t>
    </r>
  </si>
  <si>
    <t>(IX )=(VIII)/(IV)*100</t>
  </si>
  <si>
    <t>Public</t>
  </si>
  <si>
    <t>(contd     ….2)</t>
  </si>
  <si>
    <t>excess of 1% of the total number of shares</t>
  </si>
  <si>
    <r>
      <t xml:space="preserve">(II) (b)  </t>
    </r>
    <r>
      <rPr>
        <b/>
        <sz val="11"/>
        <rFont val="Arial"/>
        <family val="2"/>
      </rPr>
      <t xml:space="preserve">Statement showing holding of Depository Receipts (DRs) where </t>
    </r>
  </si>
  <si>
    <t xml:space="preserve"> underlying shares held by "promoter/promoter group" are in </t>
  </si>
  <si>
    <t xml:space="preserve">     Page # 02</t>
  </si>
  <si>
    <t xml:space="preserve">Name of the Company   :    Bank of India </t>
  </si>
  <si>
    <r>
      <t xml:space="preserve">(I) (b)  </t>
    </r>
    <r>
      <rPr>
        <b/>
        <sz val="11"/>
        <rFont val="Arial"/>
        <family val="2"/>
      </rPr>
      <t>Statement showing holding of securities (including shares, warrants, convertible securities) of persons belonging to the category</t>
    </r>
  </si>
  <si>
    <t>Details of shares held</t>
  </si>
  <si>
    <t>Encumbered shares (*)</t>
  </si>
  <si>
    <t>Details of Warrants</t>
  </si>
  <si>
    <t>Details of Convertible</t>
  </si>
  <si>
    <t>Total shares (including</t>
  </si>
  <si>
    <t>underlying shares</t>
  </si>
  <si>
    <t>assuming full</t>
  </si>
  <si>
    <t xml:space="preserve">conversion of </t>
  </si>
  <si>
    <t xml:space="preserve">warrants and </t>
  </si>
  <si>
    <t>convertible securities)</t>
  </si>
  <si>
    <t xml:space="preserve">as a % of diluted </t>
  </si>
  <si>
    <t>share capital</t>
  </si>
  <si>
    <t xml:space="preserve">No. of </t>
  </si>
  <si>
    <t>Number</t>
  </si>
  <si>
    <t>As a % of</t>
  </si>
  <si>
    <t xml:space="preserve">As a % </t>
  </si>
  <si>
    <t>Percentage</t>
  </si>
  <si>
    <t>total No. of</t>
  </si>
  <si>
    <t>Convertible</t>
  </si>
  <si>
    <t>(A)+(B)+( C)</t>
  </si>
  <si>
    <t>held</t>
  </si>
  <si>
    <t xml:space="preserve">warrants </t>
  </si>
  <si>
    <t xml:space="preserve">securities </t>
  </si>
  <si>
    <t>convertible</t>
  </si>
  <si>
    <t>of sub-clause</t>
  </si>
  <si>
    <t>of the same</t>
  </si>
  <si>
    <t>( I ) (a)</t>
  </si>
  <si>
    <t>class</t>
  </si>
  <si>
    <t>( IX )</t>
  </si>
  <si>
    <t>( X )</t>
  </si>
  <si>
    <t>( XI )</t>
  </si>
  <si>
    <t>( XII )</t>
  </si>
  <si>
    <r>
      <t>(</t>
    </r>
    <r>
      <rPr>
        <b/>
        <sz val="10"/>
        <rFont val="Arial"/>
        <family val="2"/>
      </rPr>
      <t>*</t>
    </r>
    <r>
      <rPr>
        <sz val="10"/>
        <rFont val="Arial"/>
        <family val="0"/>
      </rPr>
      <t>)  The term "encumbrance" has the same meaning as assigned to it in regulation 28(3) of the SAST Regulations, 2011.</t>
    </r>
  </si>
  <si>
    <r>
      <t xml:space="preserve">(I) (c ) (i)   </t>
    </r>
    <r>
      <rPr>
        <b/>
        <sz val="11"/>
        <rFont val="Arial"/>
        <family val="2"/>
      </rPr>
      <t>Statement showing holding of securities (including shares, warrants, convertible securities) of persons belonging to the</t>
    </r>
  </si>
  <si>
    <t xml:space="preserve">                category "Public" and holding more than 1% of the total number of shares</t>
  </si>
  <si>
    <t>Shares as a</t>
  </si>
  <si>
    <t xml:space="preserve">Details of warrants </t>
  </si>
  <si>
    <t>Details of Convertible Securities</t>
  </si>
  <si>
    <t>No. of  warrants</t>
  </si>
  <si>
    <t>No of convertible</t>
  </si>
  <si>
    <t xml:space="preserve">% w.r.t </t>
  </si>
  <si>
    <t>total</t>
  </si>
  <si>
    <t>securities held</t>
  </si>
  <si>
    <t xml:space="preserve">{i.e. Grand Total of </t>
  </si>
  <si>
    <t xml:space="preserve">convertible </t>
  </si>
  <si>
    <t>warrants of</t>
  </si>
  <si>
    <t>securities of</t>
  </si>
  <si>
    <t>and conv. Securities)</t>
  </si>
  <si>
    <t xml:space="preserve">indicated in </t>
  </si>
  <si>
    <t xml:space="preserve">same </t>
  </si>
  <si>
    <t xml:space="preserve">the same </t>
  </si>
  <si>
    <t>statement at para</t>
  </si>
  <si>
    <t>( I ) (a) above}</t>
  </si>
  <si>
    <t>TOTAL</t>
  </si>
  <si>
    <r>
      <t xml:space="preserve">(I) (c ) (ii)  </t>
    </r>
    <r>
      <rPr>
        <b/>
        <sz val="11"/>
        <rFont val="Arial"/>
        <family val="2"/>
      </rPr>
      <t>Statement showing holding of securities (including shares, warrants, convertible securities) of persons (together with PAC)</t>
    </r>
  </si>
  <si>
    <t xml:space="preserve">                belonging to the category "Public" and holding more than 5% of the total number of shares</t>
  </si>
  <si>
    <t>Name(s) of the shareholder(s)</t>
  </si>
  <si>
    <t xml:space="preserve">Total shares </t>
  </si>
  <si>
    <t xml:space="preserve">and the Persons Acting in Concert </t>
  </si>
  <si>
    <t xml:space="preserve">(including underlying </t>
  </si>
  <si>
    <t>( PAC ) with them</t>
  </si>
  <si>
    <t>shares assuming full</t>
  </si>
  <si>
    <t>convertible securities) as</t>
  </si>
  <si>
    <t>a % of diluted share</t>
  </si>
  <si>
    <t>capital</t>
  </si>
  <si>
    <t xml:space="preserve">Name of the shareholder         </t>
  </si>
  <si>
    <t xml:space="preserve">shareholders </t>
  </si>
  <si>
    <t>Promoters / Public</t>
  </si>
  <si>
    <t xml:space="preserve">      BANK OF INDIA</t>
  </si>
  <si>
    <t>President of India</t>
  </si>
  <si>
    <t>Promoters</t>
  </si>
  <si>
    <t>Qualified Foreign Investor</t>
  </si>
  <si>
    <t>(h)</t>
  </si>
  <si>
    <t>( d)</t>
  </si>
  <si>
    <t>(I)</t>
  </si>
  <si>
    <t>.</t>
  </si>
  <si>
    <t xml:space="preserve">SCRIP CODE :  532149          Name of Scrip :  BOI        Class of Security  :  Equity             Quarter ended 31.03.2014           </t>
  </si>
  <si>
    <r>
      <t>SHAREHOLDING PATTERN AS ON 30.06</t>
    </r>
    <r>
      <rPr>
        <b/>
        <sz val="11"/>
        <rFont val="Arial"/>
        <family val="2"/>
      </rPr>
      <t>.2014</t>
    </r>
  </si>
  <si>
    <t xml:space="preserve">SCRIP CODE :  532149          Name of Scrip :  BOI        Class of Security  :  Equity             Quarter ended 30.06.2014           </t>
  </si>
  <si>
    <r>
      <t xml:space="preserve">              Quarter ended :</t>
    </r>
    <r>
      <rPr>
        <b/>
        <sz val="11"/>
        <rFont val="Arial"/>
        <family val="2"/>
      </rPr>
      <t>30.06.2014</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</si>
</sst>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0"/>
    <numFmt numFmtId="167" formatCode="0.000000"/>
    <numFmt numFmtId="168" formatCode="0.00000"/>
    <numFmt numFmtId="169" formatCode="0.0000"/>
  </numFmts>
  <fonts count="53">
    <font>
      <sz val="10"/>
      <name val="Arial"/>
      <family val="0"/>
    </font>
    <font>
      <b/>
      <sz val="10"/>
      <name val="Arial"/>
      <family val="2"/>
    </font>
    <font>
      <b/>
      <sz val="14"/>
      <name val="Arial"/>
      <family val="2"/>
    </font>
    <font>
      <b/>
      <sz val="12"/>
      <name val="Arial"/>
      <family val="2"/>
    </font>
    <font>
      <b/>
      <sz val="11"/>
      <name val="Arial"/>
      <family val="2"/>
    </font>
    <font>
      <sz val="9"/>
      <name val="Arial"/>
      <family val="2"/>
    </font>
    <font>
      <sz val="10"/>
      <color indexed="10"/>
      <name val="Arial"/>
      <family val="2"/>
    </font>
    <font>
      <b/>
      <u val="single"/>
      <sz val="14"/>
      <name val="Arial"/>
      <family val="2"/>
    </font>
    <font>
      <b/>
      <sz val="8"/>
      <name val="Tahoma"/>
      <family val="0"/>
    </font>
    <font>
      <b/>
      <sz val="9"/>
      <name val="Arial"/>
      <family val="0"/>
    </font>
    <font>
      <b/>
      <sz val="9"/>
      <color indexed="10"/>
      <name val="Arial"/>
      <family val="0"/>
    </font>
    <font>
      <sz val="8"/>
      <name val="Arial"/>
      <family val="0"/>
    </font>
    <font>
      <b/>
      <sz val="8"/>
      <color indexed="10"/>
      <name val="Arial"/>
      <family val="0"/>
    </font>
    <font>
      <b/>
      <sz val="8"/>
      <name val="Arial"/>
      <family val="0"/>
    </font>
    <font>
      <b/>
      <u val="single"/>
      <sz val="9"/>
      <name val="Arial"/>
      <family val="2"/>
    </font>
    <font>
      <u val="single"/>
      <sz val="10"/>
      <color indexed="12"/>
      <name val="Arial"/>
      <family val="0"/>
    </font>
    <font>
      <u val="single"/>
      <sz val="10"/>
      <color indexed="36"/>
      <name val="Arial"/>
      <family val="0"/>
    </font>
    <font>
      <b/>
      <sz val="9"/>
      <name val="Tahoma"/>
      <family val="2"/>
    </font>
    <font>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66">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horizontal="center"/>
    </xf>
    <xf numFmtId="0" fontId="0" fillId="0" borderId="11" xfId="0" applyBorder="1" applyAlignment="1">
      <alignment horizontal="center"/>
    </xf>
    <xf numFmtId="0" fontId="2" fillId="0" borderId="0" xfId="0" applyFont="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 fillId="0" borderId="17" xfId="0" applyFont="1" applyBorder="1" applyAlignment="1">
      <alignment/>
    </xf>
    <xf numFmtId="0" fontId="0" fillId="0" borderId="18" xfId="0" applyBorder="1" applyAlignment="1">
      <alignment/>
    </xf>
    <xf numFmtId="0" fontId="1" fillId="0" borderId="0" xfId="0" applyFont="1" applyAlignment="1">
      <alignment/>
    </xf>
    <xf numFmtId="0" fontId="0" fillId="0" borderId="12" xfId="0" applyBorder="1" applyAlignment="1">
      <alignment horizontal="center"/>
    </xf>
    <xf numFmtId="0" fontId="0" fillId="0" borderId="18" xfId="0" applyFont="1" applyBorder="1" applyAlignment="1">
      <alignment horizontal="left"/>
    </xf>
    <xf numFmtId="0" fontId="0" fillId="0" borderId="19" xfId="0" applyBorder="1" applyAlignment="1">
      <alignment/>
    </xf>
    <xf numFmtId="0" fontId="0" fillId="0" borderId="0" xfId="0" applyBorder="1" applyAlignment="1">
      <alignment horizontal="center"/>
    </xf>
    <xf numFmtId="0" fontId="0" fillId="0" borderId="12" xfId="0" applyFill="1" applyBorder="1" applyAlignment="1">
      <alignment horizontal="center"/>
    </xf>
    <xf numFmtId="0" fontId="0" fillId="0" borderId="15" xfId="0" applyBorder="1" applyAlignment="1">
      <alignment horizontal="center"/>
    </xf>
    <xf numFmtId="0" fontId="0" fillId="0" borderId="19" xfId="0" applyBorder="1" applyAlignment="1">
      <alignment horizontal="center"/>
    </xf>
    <xf numFmtId="0" fontId="1" fillId="0" borderId="20" xfId="0" applyFont="1" applyBorder="1" applyAlignment="1">
      <alignment horizontal="left"/>
    </xf>
    <xf numFmtId="0" fontId="1" fillId="0" borderId="11" xfId="0" applyFont="1" applyBorder="1" applyAlignment="1">
      <alignment horizontal="center"/>
    </xf>
    <xf numFmtId="0" fontId="3" fillId="0" borderId="17" xfId="0" applyFont="1" applyBorder="1" applyAlignment="1">
      <alignment horizontal="center"/>
    </xf>
    <xf numFmtId="0" fontId="0" fillId="0" borderId="12" xfId="0" applyFill="1" applyBorder="1" applyAlignment="1">
      <alignment/>
    </xf>
    <xf numFmtId="0" fontId="3" fillId="0" borderId="12" xfId="0" applyFont="1" applyBorder="1" applyAlignment="1">
      <alignment horizontal="center"/>
    </xf>
    <xf numFmtId="1" fontId="1" fillId="0" borderId="17" xfId="0" applyNumberFormat="1" applyFont="1" applyBorder="1" applyAlignment="1">
      <alignment/>
    </xf>
    <xf numFmtId="2" fontId="1" fillId="0" borderId="17" xfId="0" applyNumberFormat="1" applyFont="1" applyBorder="1" applyAlignment="1">
      <alignment horizontal="center"/>
    </xf>
    <xf numFmtId="0" fontId="6" fillId="0" borderId="0" xfId="0" applyFont="1" applyFill="1" applyBorder="1" applyAlignment="1">
      <alignment/>
    </xf>
    <xf numFmtId="1" fontId="6" fillId="0" borderId="0" xfId="0" applyNumberFormat="1" applyFont="1" applyBorder="1" applyAlignment="1">
      <alignment/>
    </xf>
    <xf numFmtId="0" fontId="6" fillId="0" borderId="0" xfId="0" applyFont="1" applyBorder="1" applyAlignment="1">
      <alignment/>
    </xf>
    <xf numFmtId="0" fontId="5" fillId="0" borderId="0" xfId="0" applyFont="1" applyAlignment="1">
      <alignment/>
    </xf>
    <xf numFmtId="0" fontId="5" fillId="0" borderId="21" xfId="0" applyFont="1" applyBorder="1" applyAlignment="1">
      <alignment/>
    </xf>
    <xf numFmtId="0" fontId="5" fillId="0" borderId="21" xfId="0" applyFont="1" applyBorder="1" applyAlignment="1">
      <alignment horizontal="center"/>
    </xf>
    <xf numFmtId="0" fontId="5" fillId="0" borderId="18" xfId="0" applyFont="1" applyBorder="1" applyAlignment="1">
      <alignment/>
    </xf>
    <xf numFmtId="0" fontId="5" fillId="0" borderId="10" xfId="0" applyFont="1" applyBorder="1" applyAlignment="1">
      <alignment/>
    </xf>
    <xf numFmtId="0" fontId="5" fillId="0" borderId="10" xfId="0" applyFont="1" applyBorder="1" applyAlignment="1">
      <alignment horizontal="center"/>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xf>
    <xf numFmtId="0" fontId="11" fillId="0" borderId="22" xfId="0" applyFont="1" applyBorder="1" applyAlignment="1">
      <alignment horizontal="center"/>
    </xf>
    <xf numFmtId="0" fontId="5" fillId="0" borderId="23" xfId="0" applyFont="1" applyBorder="1" applyAlignment="1">
      <alignment/>
    </xf>
    <xf numFmtId="0" fontId="5" fillId="0" borderId="13" xfId="0" applyFont="1" applyBorder="1" applyAlignment="1">
      <alignment/>
    </xf>
    <xf numFmtId="0" fontId="9" fillId="0" borderId="20" xfId="0" applyFont="1" applyFill="1" applyBorder="1" applyAlignment="1">
      <alignment/>
    </xf>
    <xf numFmtId="0" fontId="5" fillId="0" borderId="2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49" fontId="9" fillId="0" borderId="17" xfId="0" applyNumberFormat="1" applyFont="1" applyBorder="1" applyAlignment="1">
      <alignment/>
    </xf>
    <xf numFmtId="0" fontId="5" fillId="0" borderId="16" xfId="0" applyFont="1" applyFill="1" applyBorder="1" applyAlignment="1">
      <alignment/>
    </xf>
    <xf numFmtId="49" fontId="5" fillId="0" borderId="17" xfId="0" applyNumberFormat="1" applyFont="1" applyBorder="1" applyAlignment="1">
      <alignment horizontal="right"/>
    </xf>
    <xf numFmtId="0" fontId="5" fillId="0" borderId="17" xfId="0" applyFont="1" applyBorder="1" applyAlignment="1">
      <alignment/>
    </xf>
    <xf numFmtId="0" fontId="5" fillId="0" borderId="12" xfId="0" applyFont="1" applyFill="1" applyBorder="1" applyAlignment="1">
      <alignment/>
    </xf>
    <xf numFmtId="2" fontId="5" fillId="0" borderId="12" xfId="0" applyNumberFormat="1" applyFont="1" applyBorder="1" applyAlignment="1">
      <alignment/>
    </xf>
    <xf numFmtId="0" fontId="5" fillId="0" borderId="17" xfId="0" applyFont="1" applyFill="1" applyBorder="1" applyAlignment="1">
      <alignment/>
    </xf>
    <xf numFmtId="2" fontId="5" fillId="0" borderId="17" xfId="0" applyNumberFormat="1" applyFont="1" applyBorder="1" applyAlignment="1">
      <alignment/>
    </xf>
    <xf numFmtId="0" fontId="5" fillId="0" borderId="10" xfId="0" applyFont="1" applyBorder="1" applyAlignment="1">
      <alignment horizontal="right"/>
    </xf>
    <xf numFmtId="0" fontId="5" fillId="0" borderId="10" xfId="0" applyFont="1" applyFill="1" applyBorder="1" applyAlignment="1">
      <alignment/>
    </xf>
    <xf numFmtId="0" fontId="9" fillId="0" borderId="10" xfId="0" applyFont="1" applyFill="1" applyBorder="1" applyAlignment="1">
      <alignment/>
    </xf>
    <xf numFmtId="2" fontId="9" fillId="0" borderId="11" xfId="0" applyNumberFormat="1" applyFont="1" applyFill="1" applyBorder="1" applyAlignment="1">
      <alignment/>
    </xf>
    <xf numFmtId="49" fontId="9" fillId="0" borderId="18" xfId="0" applyNumberFormat="1" applyFont="1" applyBorder="1" applyAlignment="1">
      <alignment horizontal="left"/>
    </xf>
    <xf numFmtId="0" fontId="9" fillId="0" borderId="20" xfId="0" applyFont="1" applyBorder="1" applyAlignment="1">
      <alignment/>
    </xf>
    <xf numFmtId="0" fontId="5" fillId="0" borderId="14" xfId="0" applyFont="1" applyFill="1" applyBorder="1" applyAlignment="1">
      <alignment/>
    </xf>
    <xf numFmtId="49" fontId="5" fillId="0" borderId="18" xfId="0" applyNumberFormat="1" applyFont="1" applyBorder="1" applyAlignment="1">
      <alignment horizontal="right"/>
    </xf>
    <xf numFmtId="0" fontId="5" fillId="0" borderId="20" xfId="0" applyFont="1" applyFill="1" applyBorder="1" applyAlignment="1">
      <alignment/>
    </xf>
    <xf numFmtId="0" fontId="5" fillId="0" borderId="23" xfId="0" applyFont="1" applyFill="1" applyBorder="1" applyAlignment="1">
      <alignment/>
    </xf>
    <xf numFmtId="0" fontId="5" fillId="0" borderId="13" xfId="0" applyFont="1" applyFill="1" applyBorder="1" applyAlignment="1">
      <alignment/>
    </xf>
    <xf numFmtId="2" fontId="5" fillId="0" borderId="12" xfId="0" applyNumberFormat="1" applyFont="1" applyFill="1" applyBorder="1" applyAlignment="1">
      <alignment/>
    </xf>
    <xf numFmtId="2" fontId="5" fillId="0" borderId="17" xfId="0" applyNumberFormat="1" applyFont="1" applyFill="1" applyBorder="1" applyAlignment="1">
      <alignment/>
    </xf>
    <xf numFmtId="0" fontId="5" fillId="0" borderId="11" xfId="0" applyFont="1" applyFill="1" applyBorder="1" applyAlignment="1">
      <alignment/>
    </xf>
    <xf numFmtId="0" fontId="5" fillId="0" borderId="0" xfId="0" applyFont="1" applyFill="1" applyAlignment="1">
      <alignment/>
    </xf>
    <xf numFmtId="0" fontId="9" fillId="0" borderId="17" xfId="0" applyFont="1" applyBorder="1" applyAlignment="1">
      <alignment/>
    </xf>
    <xf numFmtId="0" fontId="9" fillId="0" borderId="18" xfId="0" applyFont="1" applyBorder="1" applyAlignment="1">
      <alignment/>
    </xf>
    <xf numFmtId="0" fontId="5" fillId="0" borderId="18" xfId="0" applyFont="1" applyFill="1" applyBorder="1" applyAlignment="1">
      <alignment/>
    </xf>
    <xf numFmtId="0" fontId="5" fillId="0" borderId="24" xfId="0" applyFont="1" applyFill="1" applyBorder="1" applyAlignment="1">
      <alignment/>
    </xf>
    <xf numFmtId="0" fontId="5" fillId="0" borderId="21" xfId="0" applyFont="1" applyFill="1" applyBorder="1" applyAlignment="1">
      <alignment/>
    </xf>
    <xf numFmtId="49" fontId="9" fillId="0" borderId="17" xfId="0" applyNumberFormat="1" applyFont="1" applyBorder="1" applyAlignment="1">
      <alignment horizontal="center"/>
    </xf>
    <xf numFmtId="0" fontId="5" fillId="0" borderId="17" xfId="0" applyFont="1" applyBorder="1" applyAlignment="1">
      <alignment horizontal="right"/>
    </xf>
    <xf numFmtId="0" fontId="5" fillId="0" borderId="17" xfId="0" applyFont="1" applyFill="1" applyBorder="1" applyAlignment="1">
      <alignment horizontal="right"/>
    </xf>
    <xf numFmtId="0" fontId="9" fillId="0" borderId="17" xfId="0" applyFont="1" applyFill="1" applyBorder="1" applyAlignment="1">
      <alignment horizontal="right"/>
    </xf>
    <xf numFmtId="0" fontId="9" fillId="0" borderId="17" xfId="0" applyFont="1" applyFill="1" applyBorder="1" applyAlignment="1">
      <alignment/>
    </xf>
    <xf numFmtId="2" fontId="9" fillId="0" borderId="17" xfId="0" applyNumberFormat="1" applyFont="1" applyFill="1" applyBorder="1" applyAlignment="1">
      <alignment/>
    </xf>
    <xf numFmtId="0" fontId="9" fillId="0" borderId="11" xfId="0" applyFont="1" applyFill="1" applyBorder="1" applyAlignment="1">
      <alignment/>
    </xf>
    <xf numFmtId="0" fontId="5" fillId="0" borderId="11" xfId="0" applyFont="1" applyBorder="1" applyAlignment="1">
      <alignment horizontal="right"/>
    </xf>
    <xf numFmtId="0" fontId="5" fillId="0" borderId="10" xfId="0" applyFont="1" applyFill="1" applyBorder="1" applyAlignment="1">
      <alignment horizontal="right"/>
    </xf>
    <xf numFmtId="0" fontId="9" fillId="0" borderId="11" xfId="0" applyFont="1" applyBorder="1" applyAlignment="1">
      <alignment/>
    </xf>
    <xf numFmtId="0" fontId="5" fillId="0" borderId="19" xfId="0" applyFont="1" applyFill="1" applyBorder="1" applyAlignment="1">
      <alignment/>
    </xf>
    <xf numFmtId="0" fontId="11" fillId="0" borderId="11" xfId="0" applyFont="1" applyBorder="1" applyAlignment="1">
      <alignment horizontal="center"/>
    </xf>
    <xf numFmtId="0" fontId="5" fillId="0" borderId="24" xfId="0" applyFont="1" applyBorder="1" applyAlignment="1">
      <alignment/>
    </xf>
    <xf numFmtId="0" fontId="11" fillId="0" borderId="10" xfId="0" applyFont="1" applyBorder="1" applyAlignment="1">
      <alignment horizontal="center"/>
    </xf>
    <xf numFmtId="0" fontId="11" fillId="0" borderId="20" xfId="0" applyFont="1" applyBorder="1" applyAlignment="1">
      <alignment horizontal="center"/>
    </xf>
    <xf numFmtId="2" fontId="5" fillId="0" borderId="18" xfId="0" applyNumberFormat="1" applyFont="1" applyFill="1" applyBorder="1" applyAlignment="1">
      <alignment/>
    </xf>
    <xf numFmtId="165" fontId="5" fillId="0" borderId="18" xfId="0" applyNumberFormat="1" applyFont="1" applyFill="1" applyBorder="1" applyAlignment="1">
      <alignment/>
    </xf>
    <xf numFmtId="0" fontId="10" fillId="0" borderId="17" xfId="0" applyFont="1" applyBorder="1" applyAlignment="1">
      <alignment/>
    </xf>
    <xf numFmtId="0" fontId="9" fillId="0" borderId="12" xfId="0" applyFont="1" applyFill="1" applyBorder="1" applyAlignment="1">
      <alignment/>
    </xf>
    <xf numFmtId="2" fontId="9" fillId="0" borderId="12" xfId="0" applyNumberFormat="1" applyFont="1" applyFill="1" applyBorder="1" applyAlignment="1">
      <alignment/>
    </xf>
    <xf numFmtId="2" fontId="5" fillId="0" borderId="10" xfId="0" applyNumberFormat="1" applyFont="1" applyFill="1" applyBorder="1" applyAlignment="1">
      <alignment/>
    </xf>
    <xf numFmtId="0" fontId="0" fillId="0" borderId="23" xfId="0" applyBorder="1" applyAlignment="1">
      <alignment/>
    </xf>
    <xf numFmtId="0" fontId="1" fillId="0" borderId="17" xfId="0" applyFont="1" applyBorder="1" applyAlignment="1">
      <alignment horizontal="center"/>
    </xf>
    <xf numFmtId="0" fontId="0" fillId="0" borderId="20" xfId="0" applyBorder="1" applyAlignment="1">
      <alignment/>
    </xf>
    <xf numFmtId="0" fontId="1" fillId="0" borderId="22" xfId="0" applyFont="1" applyBorder="1" applyAlignment="1">
      <alignment/>
    </xf>
    <xf numFmtId="0" fontId="0" fillId="0" borderId="22" xfId="0" applyFill="1" applyBorder="1" applyAlignment="1">
      <alignment/>
    </xf>
    <xf numFmtId="0" fontId="11" fillId="0" borderId="23" xfId="0" applyFont="1" applyBorder="1" applyAlignment="1">
      <alignment/>
    </xf>
    <xf numFmtId="0" fontId="5" fillId="0" borderId="24" xfId="0" applyFont="1" applyBorder="1" applyAlignment="1">
      <alignment horizontal="center"/>
    </xf>
    <xf numFmtId="0" fontId="9" fillId="0" borderId="17" xfId="0" applyFont="1" applyBorder="1" applyAlignment="1">
      <alignment horizontal="center"/>
    </xf>
    <xf numFmtId="0" fontId="5" fillId="0" borderId="17" xfId="0" applyFont="1" applyBorder="1" applyAlignment="1">
      <alignment horizontal="center"/>
    </xf>
    <xf numFmtId="0" fontId="5" fillId="0" borderId="0" xfId="0" applyFont="1" applyAlignment="1">
      <alignment horizontal="center"/>
    </xf>
    <xf numFmtId="0" fontId="0" fillId="0" borderId="22" xfId="0" applyBorder="1" applyAlignment="1">
      <alignment horizontal="center"/>
    </xf>
    <xf numFmtId="0" fontId="5" fillId="0" borderId="20" xfId="0" applyFont="1" applyBorder="1" applyAlignment="1">
      <alignment horizontal="center"/>
    </xf>
    <xf numFmtId="0" fontId="5" fillId="0" borderId="22" xfId="0" applyFont="1" applyBorder="1" applyAlignment="1">
      <alignment horizontal="center"/>
    </xf>
    <xf numFmtId="0" fontId="5" fillId="0" borderId="22" xfId="0" applyFont="1" applyBorder="1" applyAlignment="1">
      <alignment/>
    </xf>
    <xf numFmtId="0" fontId="11" fillId="0" borderId="17" xfId="0" applyFont="1" applyBorder="1" applyAlignment="1">
      <alignment horizontal="center"/>
    </xf>
    <xf numFmtId="0" fontId="5" fillId="0" borderId="17" xfId="0" applyFont="1" applyBorder="1" applyAlignment="1">
      <alignment horizontal="center"/>
    </xf>
    <xf numFmtId="0" fontId="2" fillId="0" borderId="16" xfId="0" applyFont="1" applyBorder="1" applyAlignment="1">
      <alignment horizontal="center"/>
    </xf>
    <xf numFmtId="0" fontId="11" fillId="0" borderId="23" xfId="0" applyFont="1" applyBorder="1" applyAlignment="1">
      <alignment horizontal="center"/>
    </xf>
    <xf numFmtId="0" fontId="11" fillId="0" borderId="12" xfId="0" applyFont="1" applyBorder="1" applyAlignment="1">
      <alignment/>
    </xf>
    <xf numFmtId="0" fontId="4" fillId="0" borderId="0" xfId="0" applyFont="1" applyAlignment="1">
      <alignment/>
    </xf>
    <xf numFmtId="0" fontId="3" fillId="0" borderId="0" xfId="0" applyFont="1" applyAlignment="1">
      <alignment/>
    </xf>
    <xf numFmtId="0" fontId="0" fillId="0" borderId="20" xfId="0" applyFont="1" applyBorder="1" applyAlignment="1">
      <alignment/>
    </xf>
    <xf numFmtId="0" fontId="0" fillId="0" borderId="10" xfId="0" applyFont="1" applyBorder="1" applyAlignment="1">
      <alignment/>
    </xf>
    <xf numFmtId="0" fontId="0" fillId="0" borderId="10" xfId="0" applyFont="1" applyBorder="1" applyAlignment="1">
      <alignment horizontal="center"/>
    </xf>
    <xf numFmtId="0" fontId="0" fillId="0" borderId="22" xfId="0" applyBorder="1" applyAlignment="1">
      <alignment/>
    </xf>
    <xf numFmtId="0" fontId="0" fillId="0" borderId="11" xfId="0" applyFont="1" applyBorder="1" applyAlignment="1">
      <alignment horizontal="center"/>
    </xf>
    <xf numFmtId="0" fontId="0" fillId="0" borderId="17" xfId="0" applyBorder="1" applyAlignment="1">
      <alignment horizontal="center"/>
    </xf>
    <xf numFmtId="0" fontId="0" fillId="0" borderId="12" xfId="0" applyFont="1" applyBorder="1" applyAlignment="1">
      <alignment horizontal="center"/>
    </xf>
    <xf numFmtId="0" fontId="0" fillId="0" borderId="18" xfId="0" applyBorder="1" applyAlignment="1">
      <alignment horizontal="center"/>
    </xf>
    <xf numFmtId="0" fontId="0" fillId="0" borderId="17" xfId="0" applyFont="1" applyBorder="1" applyAlignment="1">
      <alignment horizontal="center"/>
    </xf>
    <xf numFmtId="0" fontId="0" fillId="0" borderId="21" xfId="0" applyBorder="1" applyAlignment="1">
      <alignment horizontal="center"/>
    </xf>
    <xf numFmtId="0" fontId="1" fillId="0" borderId="0" xfId="0" applyFont="1" applyBorder="1" applyAlignment="1">
      <alignment/>
    </xf>
    <xf numFmtId="49" fontId="1" fillId="0" borderId="17" xfId="0" applyNumberFormat="1" applyFont="1" applyBorder="1" applyAlignment="1">
      <alignment horizontal="center"/>
    </xf>
    <xf numFmtId="49" fontId="0" fillId="0" borderId="17" xfId="0" applyNumberFormat="1" applyBorder="1" applyAlignment="1">
      <alignment horizontal="right"/>
    </xf>
    <xf numFmtId="0" fontId="0" fillId="0" borderId="17" xfId="0" applyFill="1" applyBorder="1" applyAlignment="1">
      <alignment/>
    </xf>
    <xf numFmtId="49" fontId="0" fillId="0" borderId="17" xfId="0" applyNumberFormat="1" applyFill="1" applyBorder="1" applyAlignment="1">
      <alignment horizontal="right"/>
    </xf>
    <xf numFmtId="0" fontId="1" fillId="0" borderId="21" xfId="0" applyFont="1" applyBorder="1" applyAlignment="1">
      <alignment/>
    </xf>
    <xf numFmtId="49" fontId="1" fillId="0" borderId="12" xfId="0" applyNumberFormat="1" applyFont="1" applyBorder="1" applyAlignment="1">
      <alignment horizontal="center"/>
    </xf>
    <xf numFmtId="0" fontId="1" fillId="0" borderId="17" xfId="0" applyFont="1" applyFill="1" applyBorder="1" applyAlignment="1">
      <alignment/>
    </xf>
    <xf numFmtId="0" fontId="0" fillId="0" borderId="17"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1" xfId="0" applyFont="1" applyFill="1" applyBorder="1" applyAlignment="1">
      <alignment/>
    </xf>
    <xf numFmtId="49" fontId="1" fillId="0" borderId="10" xfId="0" applyNumberFormat="1" applyFont="1" applyBorder="1" applyAlignment="1">
      <alignment horizontal="center"/>
    </xf>
    <xf numFmtId="49" fontId="0" fillId="0" borderId="12" xfId="0" applyNumberFormat="1" applyFill="1" applyBorder="1" applyAlignment="1">
      <alignment horizontal="right"/>
    </xf>
    <xf numFmtId="0" fontId="0" fillId="0" borderId="17" xfId="0" applyBorder="1" applyAlignment="1">
      <alignment horizontal="right"/>
    </xf>
    <xf numFmtId="0" fontId="0" fillId="0" borderId="10" xfId="0" applyFill="1" applyBorder="1" applyAlignment="1">
      <alignment/>
    </xf>
    <xf numFmtId="0" fontId="0" fillId="0" borderId="11" xfId="0" applyFill="1" applyBorder="1" applyAlignment="1">
      <alignment/>
    </xf>
    <xf numFmtId="0" fontId="11" fillId="0" borderId="13" xfId="0" applyFont="1" applyBorder="1" applyAlignment="1">
      <alignment horizontal="center"/>
    </xf>
    <xf numFmtId="0" fontId="5" fillId="0" borderId="15" xfId="0" applyFont="1" applyBorder="1" applyAlignment="1">
      <alignment horizontal="center"/>
    </xf>
    <xf numFmtId="0" fontId="11" fillId="0" borderId="0" xfId="0" applyFont="1" applyBorder="1" applyAlignment="1">
      <alignment horizontal="center"/>
    </xf>
    <xf numFmtId="0" fontId="9" fillId="0" borderId="20" xfId="0" applyFont="1" applyBorder="1" applyAlignment="1">
      <alignment horizontal="left"/>
    </xf>
    <xf numFmtId="0" fontId="9" fillId="0" borderId="22" xfId="0" applyFont="1" applyBorder="1" applyAlignment="1">
      <alignment horizontal="left"/>
    </xf>
    <xf numFmtId="0" fontId="5" fillId="0" borderId="0" xfId="0" applyFont="1" applyBorder="1" applyAlignment="1">
      <alignment/>
    </xf>
    <xf numFmtId="0" fontId="5" fillId="0" borderId="19" xfId="0" applyFont="1" applyBorder="1" applyAlignment="1">
      <alignment horizontal="center"/>
    </xf>
    <xf numFmtId="0" fontId="5" fillId="0" borderId="19" xfId="0" applyFont="1" applyBorder="1" applyAlignment="1">
      <alignment horizontal="center"/>
    </xf>
    <xf numFmtId="0" fontId="5" fillId="0" borderId="13" xfId="0" applyFont="1" applyBorder="1" applyAlignment="1">
      <alignment horizontal="center"/>
    </xf>
    <xf numFmtId="0" fontId="9" fillId="0" borderId="10" xfId="0" applyFont="1" applyBorder="1" applyAlignment="1">
      <alignment horizontal="left"/>
    </xf>
    <xf numFmtId="0" fontId="9" fillId="0" borderId="12" xfId="0" applyFont="1" applyBorder="1" applyAlignment="1">
      <alignment horizontal="left"/>
    </xf>
    <xf numFmtId="0" fontId="9" fillId="0" borderId="11" xfId="0" applyFont="1" applyBorder="1" applyAlignment="1">
      <alignment horizontal="left"/>
    </xf>
    <xf numFmtId="0" fontId="9" fillId="0" borderId="0" xfId="0" applyFont="1" applyBorder="1" applyAlignment="1">
      <alignment horizontal="left"/>
    </xf>
    <xf numFmtId="0" fontId="9" fillId="0" borderId="0" xfId="0" applyFont="1" applyBorder="1" applyAlignment="1">
      <alignment horizontal="center"/>
    </xf>
    <xf numFmtId="2" fontId="9" fillId="0" borderId="0" xfId="0" applyNumberFormat="1" applyFont="1" applyBorder="1" applyAlignment="1">
      <alignment horizontal="center"/>
    </xf>
    <xf numFmtId="2" fontId="9" fillId="0" borderId="19" xfId="0" applyNumberFormat="1" applyFont="1" applyBorder="1" applyAlignment="1">
      <alignment horizontal="center"/>
    </xf>
    <xf numFmtId="2" fontId="9" fillId="0" borderId="22" xfId="0" applyNumberFormat="1" applyFont="1" applyBorder="1" applyAlignment="1">
      <alignment horizontal="center"/>
    </xf>
    <xf numFmtId="2" fontId="9" fillId="0" borderId="23" xfId="0" applyNumberFormat="1" applyFont="1" applyBorder="1" applyAlignment="1">
      <alignment horizontal="center"/>
    </xf>
    <xf numFmtId="2" fontId="9" fillId="0" borderId="13" xfId="0" applyNumberFormat="1" applyFont="1" applyBorder="1" applyAlignment="1">
      <alignment horizontal="center"/>
    </xf>
    <xf numFmtId="0" fontId="9" fillId="0" borderId="19"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horizontal="left"/>
    </xf>
    <xf numFmtId="0" fontId="9" fillId="0" borderId="16" xfId="0" applyFont="1" applyBorder="1" applyAlignment="1">
      <alignment horizontal="center"/>
    </xf>
    <xf numFmtId="0" fontId="9" fillId="0" borderId="23" xfId="0" applyFont="1" applyBorder="1" applyAlignment="1">
      <alignment horizontal="left"/>
    </xf>
    <xf numFmtId="0" fontId="9" fillId="0" borderId="14" xfId="0" applyFont="1" applyBorder="1" applyAlignment="1">
      <alignment horizontal="center"/>
    </xf>
    <xf numFmtId="0" fontId="9" fillId="0" borderId="19" xfId="0" applyFont="1" applyBorder="1" applyAlignment="1">
      <alignment horizontal="left"/>
    </xf>
    <xf numFmtId="0" fontId="9" fillId="0" borderId="16" xfId="0" applyFont="1" applyBorder="1" applyAlignment="1">
      <alignment horizontal="left"/>
    </xf>
    <xf numFmtId="0" fontId="9" fillId="0" borderId="13" xfId="0" applyFont="1" applyBorder="1" applyAlignment="1">
      <alignment horizontal="left"/>
    </xf>
    <xf numFmtId="0" fontId="9" fillId="0" borderId="15" xfId="0" applyFont="1" applyBorder="1" applyAlignment="1">
      <alignment horizontal="center"/>
    </xf>
    <xf numFmtId="0" fontId="11" fillId="0" borderId="18" xfId="0" applyFont="1" applyBorder="1" applyAlignment="1">
      <alignment horizontal="center"/>
    </xf>
    <xf numFmtId="0" fontId="9" fillId="0" borderId="10" xfId="0" applyFont="1" applyBorder="1" applyAlignment="1">
      <alignment horizontal="center"/>
    </xf>
    <xf numFmtId="2" fontId="5" fillId="0" borderId="17" xfId="0" applyNumberFormat="1" applyFont="1" applyBorder="1" applyAlignment="1">
      <alignment horizontal="center"/>
    </xf>
    <xf numFmtId="0" fontId="5" fillId="0" borderId="0" xfId="0" applyFont="1" applyFill="1" applyBorder="1" applyAlignment="1">
      <alignment/>
    </xf>
    <xf numFmtId="0" fontId="11" fillId="0" borderId="12" xfId="0" applyFont="1" applyBorder="1" applyAlignment="1">
      <alignment horizontal="center"/>
    </xf>
    <xf numFmtId="0" fontId="11" fillId="0" borderId="22" xfId="0" applyFont="1" applyBorder="1" applyAlignment="1">
      <alignment/>
    </xf>
    <xf numFmtId="0" fontId="5" fillId="0" borderId="22" xfId="0" applyFont="1" applyBorder="1" applyAlignment="1">
      <alignment horizontal="left"/>
    </xf>
    <xf numFmtId="0" fontId="12" fillId="0" borderId="22" xfId="0" applyFont="1" applyBorder="1" applyAlignment="1">
      <alignment horizontal="left"/>
    </xf>
    <xf numFmtId="0" fontId="12" fillId="0" borderId="23" xfId="0" applyFont="1" applyBorder="1" applyAlignment="1">
      <alignment/>
    </xf>
    <xf numFmtId="0" fontId="11" fillId="0" borderId="24" xfId="0" applyFont="1" applyBorder="1" applyAlignment="1">
      <alignment horizontal="center"/>
    </xf>
    <xf numFmtId="0" fontId="9" fillId="0" borderId="0" xfId="0" applyFont="1" applyBorder="1" applyAlignment="1">
      <alignment/>
    </xf>
    <xf numFmtId="0" fontId="5" fillId="0" borderId="19" xfId="0" applyFont="1" applyBorder="1" applyAlignment="1">
      <alignment/>
    </xf>
    <xf numFmtId="0" fontId="5" fillId="0" borderId="12" xfId="0" applyFont="1" applyFill="1" applyBorder="1" applyAlignment="1">
      <alignment horizontal="center"/>
    </xf>
    <xf numFmtId="0" fontId="5" fillId="0" borderId="17" xfId="0" applyFont="1" applyFill="1" applyBorder="1" applyAlignment="1">
      <alignment horizontal="center"/>
    </xf>
    <xf numFmtId="0" fontId="5" fillId="0" borderId="10" xfId="0" applyFont="1" applyFill="1" applyBorder="1" applyAlignment="1">
      <alignment horizontal="center"/>
    </xf>
    <xf numFmtId="0" fontId="5" fillId="0" borderId="14" xfId="0" applyFont="1" applyFill="1" applyBorder="1" applyAlignment="1">
      <alignment horizontal="center"/>
    </xf>
    <xf numFmtId="0" fontId="9" fillId="0" borderId="0" xfId="0" applyFont="1" applyBorder="1" applyAlignment="1">
      <alignment/>
    </xf>
    <xf numFmtId="0" fontId="11" fillId="0" borderId="12" xfId="0" applyFont="1" applyBorder="1" applyAlignment="1">
      <alignment horizontal="right"/>
    </xf>
    <xf numFmtId="0" fontId="11" fillId="0" borderId="16" xfId="0" applyFont="1" applyBorder="1" applyAlignment="1">
      <alignment/>
    </xf>
    <xf numFmtId="0" fontId="12" fillId="0" borderId="11" xfId="0" applyFont="1" applyBorder="1" applyAlignment="1">
      <alignment horizontal="left"/>
    </xf>
    <xf numFmtId="0" fontId="12" fillId="0" borderId="12" xfId="0" applyFont="1" applyBorder="1" applyAlignment="1">
      <alignment/>
    </xf>
    <xf numFmtId="2" fontId="0" fillId="0" borderId="0" xfId="0" applyNumberFormat="1" applyBorder="1" applyAlignment="1">
      <alignment/>
    </xf>
    <xf numFmtId="2" fontId="9" fillId="0" borderId="17" xfId="0" applyNumberFormat="1" applyFont="1" applyFill="1" applyBorder="1" applyAlignment="1">
      <alignment horizontal="center"/>
    </xf>
    <xf numFmtId="2" fontId="0" fillId="0" borderId="12" xfId="0" applyNumberFormat="1" applyBorder="1" applyAlignment="1">
      <alignment horizontal="center"/>
    </xf>
    <xf numFmtId="2" fontId="0" fillId="0" borderId="17" xfId="0" applyNumberFormat="1" applyBorder="1" applyAlignment="1">
      <alignment/>
    </xf>
    <xf numFmtId="0" fontId="0" fillId="0" borderId="16" xfId="0" applyBorder="1" applyAlignment="1">
      <alignment horizontal="center"/>
    </xf>
    <xf numFmtId="0" fontId="0" fillId="0" borderId="17" xfId="0" applyFont="1" applyBorder="1" applyAlignment="1">
      <alignment/>
    </xf>
    <xf numFmtId="2" fontId="9" fillId="0" borderId="17" xfId="0" applyNumberFormat="1" applyFont="1" applyBorder="1" applyAlignment="1">
      <alignment horizontal="center"/>
    </xf>
    <xf numFmtId="0" fontId="1" fillId="0" borderId="0" xfId="0" applyFont="1" applyBorder="1" applyAlignment="1">
      <alignment horizontal="left"/>
    </xf>
    <xf numFmtId="0" fontId="1" fillId="0" borderId="16" xfId="0" applyFont="1" applyBorder="1" applyAlignment="1">
      <alignment/>
    </xf>
    <xf numFmtId="0" fontId="0" fillId="0" borderId="22"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0" xfId="0" applyFill="1" applyBorder="1" applyAlignment="1">
      <alignment/>
    </xf>
    <xf numFmtId="0" fontId="0" fillId="0" borderId="19" xfId="0" applyFill="1" applyBorder="1" applyAlignment="1">
      <alignment/>
    </xf>
    <xf numFmtId="0" fontId="5" fillId="0" borderId="11" xfId="0" applyFont="1" applyFill="1" applyBorder="1" applyAlignment="1">
      <alignment horizontal="center"/>
    </xf>
    <xf numFmtId="0" fontId="5" fillId="0" borderId="12" xfId="0" applyFont="1" applyBorder="1" applyAlignment="1">
      <alignment horizontal="center"/>
    </xf>
    <xf numFmtId="1" fontId="0" fillId="0" borderId="17" xfId="0" applyNumberFormat="1" applyBorder="1" applyAlignment="1">
      <alignment/>
    </xf>
    <xf numFmtId="2" fontId="0" fillId="0" borderId="12" xfId="0" applyNumberFormat="1" applyFill="1" applyBorder="1" applyAlignment="1">
      <alignment horizontal="center"/>
    </xf>
    <xf numFmtId="0" fontId="5" fillId="0" borderId="15" xfId="0" applyFont="1" applyBorder="1" applyAlignment="1">
      <alignment horizontal="center"/>
    </xf>
    <xf numFmtId="0" fontId="5" fillId="0" borderId="14" xfId="0" applyFont="1" applyBorder="1" applyAlignment="1">
      <alignment horizontal="center"/>
    </xf>
    <xf numFmtId="0" fontId="5" fillId="0" borderId="0" xfId="0" applyFont="1" applyBorder="1" applyAlignment="1">
      <alignment horizontal="center"/>
    </xf>
    <xf numFmtId="0" fontId="5" fillId="0" borderId="22" xfId="0" applyFont="1" applyBorder="1" applyAlignment="1">
      <alignment/>
    </xf>
    <xf numFmtId="0" fontId="5" fillId="0" borderId="0" xfId="0" applyFont="1" applyBorder="1" applyAlignment="1">
      <alignment/>
    </xf>
    <xf numFmtId="0" fontId="0" fillId="0" borderId="22" xfId="0" applyBorder="1" applyAlignment="1">
      <alignment/>
    </xf>
    <xf numFmtId="0" fontId="0" fillId="0" borderId="23" xfId="0" applyBorder="1" applyAlignment="1">
      <alignment/>
    </xf>
    <xf numFmtId="0" fontId="5" fillId="0" borderId="16" xfId="0" applyFont="1" applyBorder="1" applyAlignment="1">
      <alignment/>
    </xf>
    <xf numFmtId="0" fontId="11" fillId="0" borderId="16" xfId="0" applyFont="1" applyBorder="1" applyAlignment="1">
      <alignment/>
    </xf>
    <xf numFmtId="0" fontId="13" fillId="0" borderId="17" xfId="0" applyFont="1" applyBorder="1" applyAlignment="1">
      <alignment/>
    </xf>
    <xf numFmtId="1" fontId="1" fillId="0" borderId="0" xfId="0" applyNumberFormat="1" applyFont="1" applyBorder="1" applyAlignment="1">
      <alignment/>
    </xf>
    <xf numFmtId="1" fontId="1" fillId="0" borderId="0" xfId="0" applyNumberFormat="1" applyFont="1" applyBorder="1" applyAlignment="1">
      <alignment horizontal="center"/>
    </xf>
    <xf numFmtId="2" fontId="1" fillId="0" borderId="0" xfId="0" applyNumberFormat="1" applyFont="1" applyBorder="1" applyAlignment="1">
      <alignment horizontal="center"/>
    </xf>
    <xf numFmtId="0" fontId="0" fillId="0" borderId="0" xfId="0" applyBorder="1" applyAlignment="1">
      <alignment horizontal="right"/>
    </xf>
    <xf numFmtId="0" fontId="0" fillId="0" borderId="13" xfId="0" applyBorder="1" applyAlignment="1">
      <alignment horizontal="center"/>
    </xf>
    <xf numFmtId="0" fontId="13" fillId="0" borderId="0" xfId="0" applyFont="1" applyBorder="1" applyAlignment="1">
      <alignment/>
    </xf>
    <xf numFmtId="2" fontId="9" fillId="0" borderId="23" xfId="0" applyNumberFormat="1" applyFont="1" applyFill="1" applyBorder="1" applyAlignment="1">
      <alignment/>
    </xf>
    <xf numFmtId="165" fontId="5" fillId="0" borderId="23" xfId="0" applyNumberFormat="1" applyFont="1" applyFill="1" applyBorder="1" applyAlignment="1">
      <alignment/>
    </xf>
    <xf numFmtId="0" fontId="5" fillId="0" borderId="17"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23" xfId="0" applyFont="1" applyBorder="1" applyAlignment="1">
      <alignment/>
    </xf>
    <xf numFmtId="2" fontId="9" fillId="0" borderId="12" xfId="0" applyNumberFormat="1" applyFont="1" applyFill="1" applyBorder="1" applyAlignment="1">
      <alignment/>
    </xf>
    <xf numFmtId="2" fontId="9" fillId="0" borderId="17" xfId="0" applyNumberFormat="1" applyFont="1" applyFill="1" applyBorder="1" applyAlignment="1">
      <alignment/>
    </xf>
    <xf numFmtId="2" fontId="0" fillId="0" borderId="16" xfId="0" applyNumberFormat="1" applyBorder="1" applyAlignment="1">
      <alignment horizontal="center"/>
    </xf>
    <xf numFmtId="2" fontId="0" fillId="0" borderId="18" xfId="0" applyNumberFormat="1" applyBorder="1" applyAlignment="1">
      <alignment/>
    </xf>
    <xf numFmtId="2" fontId="0" fillId="0" borderId="21" xfId="0" applyNumberFormat="1" applyBorder="1" applyAlignment="1">
      <alignment/>
    </xf>
    <xf numFmtId="2" fontId="1" fillId="0" borderId="24" xfId="0" applyNumberFormat="1" applyFont="1" applyBorder="1" applyAlignment="1">
      <alignment horizontal="center"/>
    </xf>
    <xf numFmtId="0" fontId="9" fillId="0" borderId="0" xfId="0" applyFont="1" applyBorder="1" applyAlignment="1">
      <alignment horizontal="center"/>
    </xf>
    <xf numFmtId="0" fontId="11" fillId="0" borderId="20" xfId="0" applyFont="1" applyBorder="1" applyAlignment="1">
      <alignment horizontal="center"/>
    </xf>
    <xf numFmtId="0" fontId="11" fillId="0" borderId="14" xfId="0" applyFont="1" applyBorder="1" applyAlignment="1">
      <alignment horizontal="center"/>
    </xf>
    <xf numFmtId="0" fontId="11" fillId="0" borderId="20" xfId="0" applyFont="1" applyFill="1" applyBorder="1" applyAlignment="1">
      <alignment horizontal="center"/>
    </xf>
    <xf numFmtId="0" fontId="11" fillId="0" borderId="15" xfId="0" applyFont="1" applyFill="1" applyBorder="1" applyAlignment="1">
      <alignment horizontal="center"/>
    </xf>
    <xf numFmtId="0" fontId="11" fillId="0" borderId="23" xfId="0" applyFont="1" applyBorder="1" applyAlignment="1">
      <alignment horizontal="center"/>
    </xf>
    <xf numFmtId="0" fontId="11" fillId="0" borderId="13" xfId="0" applyFont="1" applyBorder="1" applyAlignment="1">
      <alignment horizontal="center"/>
    </xf>
    <xf numFmtId="0" fontId="9" fillId="0" borderId="17" xfId="0" applyFont="1" applyBorder="1" applyAlignment="1">
      <alignment horizontal="left"/>
    </xf>
    <xf numFmtId="2" fontId="5" fillId="0" borderId="18" xfId="0" applyNumberFormat="1" applyFont="1" applyBorder="1" applyAlignment="1">
      <alignment horizontal="center"/>
    </xf>
    <xf numFmtId="2" fontId="5" fillId="0" borderId="21" xfId="0" applyNumberFormat="1" applyFont="1" applyBorder="1" applyAlignment="1">
      <alignment horizontal="center"/>
    </xf>
    <xf numFmtId="2" fontId="9" fillId="0" borderId="18" xfId="0" applyNumberFormat="1" applyFont="1" applyBorder="1" applyAlignment="1">
      <alignment horizontal="center"/>
    </xf>
    <xf numFmtId="2" fontId="9" fillId="0" borderId="21" xfId="0" applyNumberFormat="1" applyFont="1" applyBorder="1" applyAlignment="1">
      <alignment horizontal="center"/>
    </xf>
    <xf numFmtId="2" fontId="5" fillId="0" borderId="14" xfId="0" applyNumberFormat="1" applyFont="1" applyBorder="1" applyAlignment="1">
      <alignment horizontal="center"/>
    </xf>
    <xf numFmtId="2" fontId="5" fillId="0" borderId="15" xfId="0" applyNumberFormat="1" applyFont="1" applyBorder="1" applyAlignment="1">
      <alignment horizontal="center"/>
    </xf>
    <xf numFmtId="2" fontId="5" fillId="0" borderId="0" xfId="0" applyNumberFormat="1" applyFont="1" applyBorder="1" applyAlignment="1">
      <alignment horizontal="center"/>
    </xf>
    <xf numFmtId="2" fontId="5" fillId="0" borderId="19" xfId="0" applyNumberFormat="1" applyFont="1" applyBorder="1" applyAlignment="1">
      <alignment horizontal="center"/>
    </xf>
    <xf numFmtId="2" fontId="9" fillId="0" borderId="10" xfId="0" applyNumberFormat="1" applyFont="1" applyFill="1" applyBorder="1" applyAlignment="1">
      <alignment horizontal="right" vertical="center"/>
    </xf>
    <xf numFmtId="2" fontId="9" fillId="0" borderId="12" xfId="0" applyNumberFormat="1" applyFont="1" applyFill="1" applyBorder="1" applyAlignment="1">
      <alignment horizontal="right" vertical="center"/>
    </xf>
    <xf numFmtId="2" fontId="9" fillId="0" borderId="17" xfId="0" applyNumberFormat="1" applyFont="1" applyFill="1" applyBorder="1" applyAlignment="1">
      <alignment horizontal="center" vertical="center"/>
    </xf>
    <xf numFmtId="0" fontId="5" fillId="0" borderId="18" xfId="0" applyFont="1" applyFill="1" applyBorder="1" applyAlignment="1">
      <alignment horizontal="center"/>
    </xf>
    <xf numFmtId="0" fontId="5" fillId="0" borderId="24" xfId="0" applyFont="1" applyFill="1" applyBorder="1" applyAlignment="1">
      <alignment horizontal="center"/>
    </xf>
    <xf numFmtId="0" fontId="5" fillId="0" borderId="21" xfId="0" applyFont="1" applyFill="1" applyBorder="1" applyAlignment="1">
      <alignment horizontal="center"/>
    </xf>
    <xf numFmtId="0" fontId="2" fillId="0" borderId="0" xfId="0" applyFont="1" applyBorder="1" applyAlignment="1">
      <alignment horizontal="center"/>
    </xf>
    <xf numFmtId="0" fontId="1" fillId="0" borderId="0" xfId="0" applyFont="1" applyBorder="1" applyAlignment="1">
      <alignment horizontal="center"/>
    </xf>
    <xf numFmtId="0" fontId="11" fillId="0" borderId="22" xfId="0" applyFont="1" applyBorder="1" applyAlignment="1">
      <alignment horizontal="center"/>
    </xf>
    <xf numFmtId="0" fontId="11" fillId="0" borderId="0" xfId="0" applyFont="1" applyBorder="1" applyAlignment="1">
      <alignment horizontal="center"/>
    </xf>
    <xf numFmtId="0" fontId="9" fillId="0" borderId="17" xfId="0" applyFont="1" applyFill="1" applyBorder="1" applyAlignment="1">
      <alignment horizontal="center" vertical="center"/>
    </xf>
    <xf numFmtId="0" fontId="9" fillId="0" borderId="10" xfId="0" applyFont="1" applyFill="1" applyBorder="1" applyAlignment="1">
      <alignment horizontal="right" vertical="center"/>
    </xf>
    <xf numFmtId="0" fontId="9" fillId="0" borderId="12" xfId="0" applyFont="1" applyFill="1" applyBorder="1" applyAlignment="1">
      <alignment horizontal="right" vertical="center"/>
    </xf>
    <xf numFmtId="0" fontId="5" fillId="0" borderId="22" xfId="0" applyFont="1" applyBorder="1" applyAlignment="1">
      <alignment horizontal="center"/>
    </xf>
    <xf numFmtId="0" fontId="5" fillId="0" borderId="19" xfId="0" applyFont="1" applyBorder="1" applyAlignment="1">
      <alignment horizontal="center"/>
    </xf>
    <xf numFmtId="0" fontId="14" fillId="0" borderId="22" xfId="0" applyFont="1" applyBorder="1" applyAlignment="1">
      <alignment horizontal="left"/>
    </xf>
    <xf numFmtId="0" fontId="14" fillId="0" borderId="0" xfId="0" applyFont="1" applyBorder="1" applyAlignment="1">
      <alignment horizontal="left"/>
    </xf>
    <xf numFmtId="0" fontId="14" fillId="0" borderId="19" xfId="0" applyFont="1" applyBorder="1" applyAlignment="1">
      <alignment horizontal="left"/>
    </xf>
    <xf numFmtId="0" fontId="9" fillId="0" borderId="16" xfId="0" applyFont="1" applyBorder="1" applyAlignment="1">
      <alignment horizontal="center"/>
    </xf>
    <xf numFmtId="0" fontId="9" fillId="0" borderId="13" xfId="0" applyFont="1" applyBorder="1" applyAlignment="1">
      <alignment horizontal="center"/>
    </xf>
    <xf numFmtId="0" fontId="5" fillId="0" borderId="16" xfId="0" applyFont="1" applyBorder="1" applyAlignment="1">
      <alignment horizontal="left"/>
    </xf>
    <xf numFmtId="0" fontId="5" fillId="0" borderId="13" xfId="0" applyFont="1" applyBorder="1" applyAlignment="1">
      <alignment horizontal="left"/>
    </xf>
    <xf numFmtId="0" fontId="5" fillId="0" borderId="24" xfId="0" applyFont="1" applyBorder="1" applyAlignment="1">
      <alignment horizontal="left"/>
    </xf>
    <xf numFmtId="0" fontId="5" fillId="0" borderId="21" xfId="0" applyFont="1" applyBorder="1" applyAlignment="1">
      <alignment horizontal="left"/>
    </xf>
    <xf numFmtId="0" fontId="5" fillId="0" borderId="23" xfId="0" applyFont="1" applyBorder="1" applyAlignment="1">
      <alignment horizontal="center"/>
    </xf>
    <xf numFmtId="0" fontId="5" fillId="0" borderId="13" xfId="0" applyFont="1" applyBorder="1" applyAlignment="1">
      <alignment horizontal="center"/>
    </xf>
    <xf numFmtId="2" fontId="9" fillId="0" borderId="22" xfId="0" applyNumberFormat="1" applyFont="1" applyBorder="1" applyAlignment="1">
      <alignment horizontal="center"/>
    </xf>
    <xf numFmtId="2" fontId="9" fillId="0" borderId="19" xfId="0" applyNumberFormat="1"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9" fillId="0" borderId="14" xfId="0" applyFont="1" applyBorder="1" applyAlignment="1">
      <alignment horizontal="center"/>
    </xf>
    <xf numFmtId="0" fontId="5" fillId="0" borderId="20" xfId="0" applyFont="1" applyBorder="1" applyAlignment="1">
      <alignment horizontal="center"/>
    </xf>
    <xf numFmtId="0" fontId="5" fillId="0" borderId="15" xfId="0" applyFont="1" applyBorder="1" applyAlignment="1">
      <alignment horizontal="center"/>
    </xf>
    <xf numFmtId="0" fontId="9" fillId="0" borderId="24" xfId="0" applyFont="1" applyBorder="1" applyAlignment="1">
      <alignment horizontal="left"/>
    </xf>
    <xf numFmtId="0" fontId="9" fillId="0" borderId="21" xfId="0" applyFont="1" applyBorder="1" applyAlignment="1">
      <alignment horizontal="left"/>
    </xf>
    <xf numFmtId="0" fontId="9" fillId="0" borderId="22" xfId="0" applyFont="1" applyBorder="1" applyAlignment="1">
      <alignment horizontal="center"/>
    </xf>
    <xf numFmtId="0" fontId="9" fillId="0" borderId="19" xfId="0" applyFont="1" applyBorder="1" applyAlignment="1">
      <alignment horizontal="center"/>
    </xf>
    <xf numFmtId="0" fontId="0" fillId="0" borderId="20" xfId="0" applyBorder="1" applyAlignment="1">
      <alignment horizontal="center"/>
    </xf>
    <xf numFmtId="0" fontId="9" fillId="0" borderId="23" xfId="0" applyFont="1" applyBorder="1" applyAlignment="1">
      <alignment horizontal="center"/>
    </xf>
    <xf numFmtId="0" fontId="9" fillId="0" borderId="16" xfId="0" applyFont="1" applyBorder="1" applyAlignment="1">
      <alignment horizontal="center"/>
    </xf>
    <xf numFmtId="0" fontId="9" fillId="0" borderId="13" xfId="0" applyFont="1" applyBorder="1" applyAlignment="1">
      <alignment horizontal="center"/>
    </xf>
    <xf numFmtId="2" fontId="5" fillId="0" borderId="16" xfId="0" applyNumberFormat="1" applyFont="1" applyBorder="1" applyAlignment="1">
      <alignment horizontal="center"/>
    </xf>
    <xf numFmtId="2" fontId="5" fillId="0" borderId="13" xfId="0" applyNumberFormat="1" applyFont="1" applyBorder="1" applyAlignment="1">
      <alignment horizontal="center"/>
    </xf>
    <xf numFmtId="0" fontId="5" fillId="0" borderId="18" xfId="0" applyFont="1" applyBorder="1" applyAlignment="1">
      <alignment horizontal="left"/>
    </xf>
    <xf numFmtId="0" fontId="9" fillId="0" borderId="18" xfId="0" applyFont="1" applyBorder="1" applyAlignment="1">
      <alignment horizontal="left"/>
    </xf>
    <xf numFmtId="2" fontId="5" fillId="0" borderId="17" xfId="0" applyNumberFormat="1" applyFont="1" applyBorder="1" applyAlignment="1">
      <alignment horizontal="center"/>
    </xf>
    <xf numFmtId="0" fontId="5" fillId="0" borderId="23" xfId="0" applyFont="1" applyBorder="1" applyAlignment="1">
      <alignment horizontal="left"/>
    </xf>
    <xf numFmtId="2" fontId="9" fillId="0" borderId="24" xfId="0" applyNumberFormat="1" applyFont="1" applyBorder="1" applyAlignment="1">
      <alignment horizontal="center"/>
    </xf>
    <xf numFmtId="2" fontId="9" fillId="0" borderId="20" xfId="0" applyNumberFormat="1" applyFont="1" applyBorder="1" applyAlignment="1">
      <alignment horizontal="center"/>
    </xf>
    <xf numFmtId="2" fontId="9" fillId="0" borderId="15" xfId="0" applyNumberFormat="1" applyFont="1" applyBorder="1" applyAlignment="1">
      <alignment horizontal="center"/>
    </xf>
    <xf numFmtId="2" fontId="5" fillId="0" borderId="20" xfId="0" applyNumberFormat="1" applyFont="1" applyBorder="1" applyAlignment="1">
      <alignment horizontal="center"/>
    </xf>
    <xf numFmtId="2" fontId="5" fillId="0" borderId="22" xfId="0" applyNumberFormat="1" applyFont="1" applyBorder="1" applyAlignment="1">
      <alignment horizontal="center"/>
    </xf>
    <xf numFmtId="0" fontId="9" fillId="0" borderId="20" xfId="0" applyFont="1" applyBorder="1" applyAlignment="1">
      <alignment horizontal="left"/>
    </xf>
    <xf numFmtId="0" fontId="9" fillId="0" borderId="14" xfId="0" applyFont="1" applyBorder="1" applyAlignment="1">
      <alignment horizontal="left"/>
    </xf>
    <xf numFmtId="0" fontId="9" fillId="0" borderId="15" xfId="0" applyFont="1" applyBorder="1" applyAlignment="1">
      <alignment horizontal="left"/>
    </xf>
    <xf numFmtId="2" fontId="9" fillId="0" borderId="23" xfId="0" applyNumberFormat="1" applyFont="1" applyBorder="1" applyAlignment="1">
      <alignment horizontal="center"/>
    </xf>
    <xf numFmtId="2" fontId="9" fillId="0" borderId="13" xfId="0" applyNumberFormat="1" applyFont="1" applyBorder="1" applyAlignment="1">
      <alignment horizontal="center"/>
    </xf>
    <xf numFmtId="2" fontId="9" fillId="0" borderId="17" xfId="0" applyNumberFormat="1" applyFont="1" applyBorder="1" applyAlignment="1">
      <alignment horizontal="center"/>
    </xf>
    <xf numFmtId="2" fontId="5" fillId="0" borderId="23" xfId="0" applyNumberFormat="1" applyFont="1" applyBorder="1" applyAlignment="1">
      <alignment horizontal="center"/>
    </xf>
    <xf numFmtId="0" fontId="11" fillId="0" borderId="16" xfId="0" applyFont="1" applyBorder="1" applyAlignment="1">
      <alignment horizontal="center"/>
    </xf>
    <xf numFmtId="0" fontId="9" fillId="0" borderId="24" xfId="0" applyFont="1" applyBorder="1" applyAlignment="1">
      <alignment horizontal="center"/>
    </xf>
    <xf numFmtId="0" fontId="11" fillId="0" borderId="19" xfId="0" applyFont="1" applyBorder="1" applyAlignment="1">
      <alignment horizontal="center"/>
    </xf>
    <xf numFmtId="0" fontId="0" fillId="0" borderId="18" xfId="0" applyFont="1" applyBorder="1" applyAlignment="1">
      <alignment horizontal="center"/>
    </xf>
    <xf numFmtId="0" fontId="0" fillId="0" borderId="21" xfId="0" applyFont="1"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1" fillId="0" borderId="24" xfId="0" applyFont="1" applyBorder="1" applyAlignment="1">
      <alignment horizontal="center"/>
    </xf>
    <xf numFmtId="0" fontId="1" fillId="0" borderId="21" xfId="0" applyFont="1" applyBorder="1" applyAlignment="1">
      <alignment horizontal="center"/>
    </xf>
    <xf numFmtId="0" fontId="0" fillId="0" borderId="24" xfId="0" applyFont="1" applyBorder="1" applyAlignment="1">
      <alignment horizontal="center"/>
    </xf>
    <xf numFmtId="0" fontId="1" fillId="0" borderId="18"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0" fillId="0" borderId="22" xfId="0" applyBorder="1" applyAlignment="1">
      <alignment horizontal="center"/>
    </xf>
    <xf numFmtId="0" fontId="5" fillId="0" borderId="23" xfId="0" applyFont="1" applyBorder="1" applyAlignment="1">
      <alignment horizontal="center"/>
    </xf>
    <xf numFmtId="0" fontId="5" fillId="0" borderId="13" xfId="0" applyFont="1" applyBorder="1" applyAlignment="1">
      <alignment horizontal="center"/>
    </xf>
    <xf numFmtId="0" fontId="0" fillId="0" borderId="18" xfId="0" applyBorder="1" applyAlignment="1">
      <alignment horizontal="center"/>
    </xf>
    <xf numFmtId="0" fontId="0" fillId="0" borderId="21" xfId="0" applyBorder="1" applyAlignment="1">
      <alignment horizontal="center"/>
    </xf>
    <xf numFmtId="2" fontId="5" fillId="0" borderId="18" xfId="0" applyNumberFormat="1" applyFont="1" applyBorder="1" applyAlignment="1">
      <alignment horizontal="center"/>
    </xf>
    <xf numFmtId="2" fontId="5" fillId="0" borderId="21" xfId="0" applyNumberFormat="1" applyFont="1" applyBorder="1" applyAlignment="1">
      <alignment horizontal="center"/>
    </xf>
    <xf numFmtId="2" fontId="1" fillId="0" borderId="17" xfId="0" applyNumberFormat="1" applyFont="1" applyBorder="1" applyAlignment="1">
      <alignment horizontal="center"/>
    </xf>
    <xf numFmtId="1" fontId="1" fillId="0" borderId="17" xfId="0" applyNumberFormat="1" applyFont="1" applyBorder="1" applyAlignment="1">
      <alignment horizontal="center"/>
    </xf>
    <xf numFmtId="0" fontId="5" fillId="0" borderId="22"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15" xfId="0" applyFont="1" applyBorder="1" applyAlignment="1">
      <alignment horizontal="center"/>
    </xf>
    <xf numFmtId="0" fontId="5" fillId="0" borderId="14" xfId="0" applyFont="1" applyBorder="1" applyAlignment="1">
      <alignment horizontal="center"/>
    </xf>
    <xf numFmtId="0" fontId="5" fillId="0" borderId="0" xfId="0" applyFont="1" applyBorder="1" applyAlignment="1">
      <alignment horizontal="center"/>
    </xf>
    <xf numFmtId="0" fontId="1" fillId="0" borderId="0" xfId="0" applyFont="1" applyBorder="1" applyAlignment="1">
      <alignment horizontal="left"/>
    </xf>
    <xf numFmtId="0" fontId="5" fillId="0" borderId="21" xfId="0" applyFont="1" applyBorder="1" applyAlignment="1">
      <alignment horizontal="center"/>
    </xf>
    <xf numFmtId="1" fontId="1" fillId="0" borderId="0" xfId="0" applyNumberFormat="1" applyFont="1" applyBorder="1" applyAlignment="1">
      <alignment horizontal="center"/>
    </xf>
    <xf numFmtId="0" fontId="5" fillId="0" borderId="16" xfId="0" applyFont="1" applyBorder="1" applyAlignment="1">
      <alignment horizontal="center"/>
    </xf>
    <xf numFmtId="0" fontId="7" fillId="0" borderId="0" xfId="0" applyFont="1" applyBorder="1" applyAlignment="1">
      <alignment horizontal="center"/>
    </xf>
    <xf numFmtId="0" fontId="1" fillId="0" borderId="0" xfId="0" applyFont="1" applyAlignment="1">
      <alignment horizontal="left"/>
    </xf>
    <xf numFmtId="0" fontId="0" fillId="0" borderId="20"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2" fillId="0" borderId="0" xfId="0" applyFont="1" applyAlignment="1">
      <alignment horizontal="center"/>
    </xf>
    <xf numFmtId="0" fontId="1" fillId="0" borderId="16" xfId="0" applyFont="1" applyBorder="1" applyAlignment="1">
      <alignment horizontal="left"/>
    </xf>
    <xf numFmtId="0" fontId="1" fillId="0" borderId="16" xfId="0" applyFont="1" applyBorder="1" applyAlignment="1">
      <alignment horizontal="center"/>
    </xf>
    <xf numFmtId="0" fontId="0" fillId="0" borderId="23" xfId="0" applyBorder="1" applyAlignment="1">
      <alignment horizontal="center"/>
    </xf>
    <xf numFmtId="0" fontId="0" fillId="0" borderId="17" xfId="0" applyBorder="1" applyAlignment="1">
      <alignment horizontal="center"/>
    </xf>
    <xf numFmtId="0" fontId="0" fillId="0" borderId="20" xfId="0" applyFont="1" applyBorder="1" applyAlignment="1">
      <alignment horizontal="center"/>
    </xf>
    <xf numFmtId="0" fontId="0" fillId="0" borderId="14" xfId="0" applyFont="1" applyBorder="1" applyAlignment="1">
      <alignment horizontal="center"/>
    </xf>
    <xf numFmtId="0" fontId="5" fillId="0" borderId="14"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981075</xdr:colOff>
      <xdr:row>5</xdr:row>
      <xdr:rowOff>9525</xdr:rowOff>
    </xdr:from>
    <xdr:to>
      <xdr:col>2</xdr:col>
      <xdr:colOff>981075</xdr:colOff>
      <xdr:row>5</xdr:row>
      <xdr:rowOff>152400</xdr:rowOff>
    </xdr:to>
    <xdr:sp>
      <xdr:nvSpPr>
        <xdr:cNvPr id="1" name="Line 1"/>
        <xdr:cNvSpPr>
          <a:spLocks/>
        </xdr:cNvSpPr>
      </xdr:nvSpPr>
      <xdr:spPr>
        <a:xfrm>
          <a:off x="1533525" y="990600"/>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5</xdr:row>
      <xdr:rowOff>0</xdr:rowOff>
    </xdr:from>
    <xdr:to>
      <xdr:col>6</xdr:col>
      <xdr:colOff>9525</xdr:colOff>
      <xdr:row>6</xdr:row>
      <xdr:rowOff>0</xdr:rowOff>
    </xdr:to>
    <xdr:sp>
      <xdr:nvSpPr>
        <xdr:cNvPr id="2" name="Line 3"/>
        <xdr:cNvSpPr>
          <a:spLocks/>
        </xdr:cNvSpPr>
      </xdr:nvSpPr>
      <xdr:spPr>
        <a:xfrm>
          <a:off x="4400550" y="981075"/>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523875</xdr:colOff>
      <xdr:row>5</xdr:row>
      <xdr:rowOff>19050</xdr:rowOff>
    </xdr:from>
    <xdr:to>
      <xdr:col>3</xdr:col>
      <xdr:colOff>523875</xdr:colOff>
      <xdr:row>5</xdr:row>
      <xdr:rowOff>142875</xdr:rowOff>
    </xdr:to>
    <xdr:sp>
      <xdr:nvSpPr>
        <xdr:cNvPr id="3" name="Line 4"/>
        <xdr:cNvSpPr>
          <a:spLocks/>
        </xdr:cNvSpPr>
      </xdr:nvSpPr>
      <xdr:spPr>
        <a:xfrm>
          <a:off x="2924175" y="1000125"/>
          <a:ext cx="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981075</xdr:colOff>
      <xdr:row>69</xdr:row>
      <xdr:rowOff>9525</xdr:rowOff>
    </xdr:from>
    <xdr:to>
      <xdr:col>2</xdr:col>
      <xdr:colOff>981075</xdr:colOff>
      <xdr:row>69</xdr:row>
      <xdr:rowOff>152400</xdr:rowOff>
    </xdr:to>
    <xdr:sp>
      <xdr:nvSpPr>
        <xdr:cNvPr id="4" name="Line 5"/>
        <xdr:cNvSpPr>
          <a:spLocks/>
        </xdr:cNvSpPr>
      </xdr:nvSpPr>
      <xdr:spPr>
        <a:xfrm>
          <a:off x="1533525" y="11449050"/>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69</xdr:row>
      <xdr:rowOff>0</xdr:rowOff>
    </xdr:from>
    <xdr:to>
      <xdr:col>6</xdr:col>
      <xdr:colOff>0</xdr:colOff>
      <xdr:row>70</xdr:row>
      <xdr:rowOff>0</xdr:rowOff>
    </xdr:to>
    <xdr:sp>
      <xdr:nvSpPr>
        <xdr:cNvPr id="5" name="Line 6"/>
        <xdr:cNvSpPr>
          <a:spLocks/>
        </xdr:cNvSpPr>
      </xdr:nvSpPr>
      <xdr:spPr>
        <a:xfrm>
          <a:off x="4391025" y="11439525"/>
          <a:ext cx="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69</xdr:row>
      <xdr:rowOff>19050</xdr:rowOff>
    </xdr:from>
    <xdr:to>
      <xdr:col>4</xdr:col>
      <xdr:colOff>0</xdr:colOff>
      <xdr:row>69</xdr:row>
      <xdr:rowOff>142875</xdr:rowOff>
    </xdr:to>
    <xdr:sp>
      <xdr:nvSpPr>
        <xdr:cNvPr id="6" name="Line 7"/>
        <xdr:cNvSpPr>
          <a:spLocks/>
        </xdr:cNvSpPr>
      </xdr:nvSpPr>
      <xdr:spPr>
        <a:xfrm>
          <a:off x="2981325" y="11458575"/>
          <a:ext cx="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981075</xdr:colOff>
      <xdr:row>69</xdr:row>
      <xdr:rowOff>9525</xdr:rowOff>
    </xdr:from>
    <xdr:to>
      <xdr:col>2</xdr:col>
      <xdr:colOff>981075</xdr:colOff>
      <xdr:row>69</xdr:row>
      <xdr:rowOff>152400</xdr:rowOff>
    </xdr:to>
    <xdr:sp>
      <xdr:nvSpPr>
        <xdr:cNvPr id="7" name="Line 8"/>
        <xdr:cNvSpPr>
          <a:spLocks/>
        </xdr:cNvSpPr>
      </xdr:nvSpPr>
      <xdr:spPr>
        <a:xfrm>
          <a:off x="1533525" y="11449050"/>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69</xdr:row>
      <xdr:rowOff>0</xdr:rowOff>
    </xdr:from>
    <xdr:to>
      <xdr:col>6</xdr:col>
      <xdr:colOff>9525</xdr:colOff>
      <xdr:row>70</xdr:row>
      <xdr:rowOff>0</xdr:rowOff>
    </xdr:to>
    <xdr:sp>
      <xdr:nvSpPr>
        <xdr:cNvPr id="8" name="Line 9"/>
        <xdr:cNvSpPr>
          <a:spLocks/>
        </xdr:cNvSpPr>
      </xdr:nvSpPr>
      <xdr:spPr>
        <a:xfrm>
          <a:off x="4400550" y="11439525"/>
          <a:ext cx="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523875</xdr:colOff>
      <xdr:row>69</xdr:row>
      <xdr:rowOff>19050</xdr:rowOff>
    </xdr:from>
    <xdr:to>
      <xdr:col>3</xdr:col>
      <xdr:colOff>523875</xdr:colOff>
      <xdr:row>69</xdr:row>
      <xdr:rowOff>142875</xdr:rowOff>
    </xdr:to>
    <xdr:sp>
      <xdr:nvSpPr>
        <xdr:cNvPr id="9" name="Line 10"/>
        <xdr:cNvSpPr>
          <a:spLocks/>
        </xdr:cNvSpPr>
      </xdr:nvSpPr>
      <xdr:spPr>
        <a:xfrm>
          <a:off x="2924175" y="11458575"/>
          <a:ext cx="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981075</xdr:colOff>
      <xdr:row>5</xdr:row>
      <xdr:rowOff>9525</xdr:rowOff>
    </xdr:from>
    <xdr:to>
      <xdr:col>2</xdr:col>
      <xdr:colOff>981075</xdr:colOff>
      <xdr:row>5</xdr:row>
      <xdr:rowOff>152400</xdr:rowOff>
    </xdr:to>
    <xdr:sp>
      <xdr:nvSpPr>
        <xdr:cNvPr id="10" name="Line 14"/>
        <xdr:cNvSpPr>
          <a:spLocks/>
        </xdr:cNvSpPr>
      </xdr:nvSpPr>
      <xdr:spPr>
        <a:xfrm>
          <a:off x="1533525" y="990600"/>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5</xdr:row>
      <xdr:rowOff>0</xdr:rowOff>
    </xdr:from>
    <xdr:to>
      <xdr:col>6</xdr:col>
      <xdr:colOff>9525</xdr:colOff>
      <xdr:row>6</xdr:row>
      <xdr:rowOff>0</xdr:rowOff>
    </xdr:to>
    <xdr:sp>
      <xdr:nvSpPr>
        <xdr:cNvPr id="11" name="Line 15"/>
        <xdr:cNvSpPr>
          <a:spLocks/>
        </xdr:cNvSpPr>
      </xdr:nvSpPr>
      <xdr:spPr>
        <a:xfrm>
          <a:off x="4400550" y="981075"/>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523875</xdr:colOff>
      <xdr:row>5</xdr:row>
      <xdr:rowOff>19050</xdr:rowOff>
    </xdr:from>
    <xdr:to>
      <xdr:col>3</xdr:col>
      <xdr:colOff>523875</xdr:colOff>
      <xdr:row>5</xdr:row>
      <xdr:rowOff>142875</xdr:rowOff>
    </xdr:to>
    <xdr:sp>
      <xdr:nvSpPr>
        <xdr:cNvPr id="12" name="Line 16"/>
        <xdr:cNvSpPr>
          <a:spLocks/>
        </xdr:cNvSpPr>
      </xdr:nvSpPr>
      <xdr:spPr>
        <a:xfrm>
          <a:off x="2924175" y="1000125"/>
          <a:ext cx="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981075</xdr:colOff>
      <xdr:row>69</xdr:row>
      <xdr:rowOff>9525</xdr:rowOff>
    </xdr:from>
    <xdr:to>
      <xdr:col>2</xdr:col>
      <xdr:colOff>981075</xdr:colOff>
      <xdr:row>69</xdr:row>
      <xdr:rowOff>152400</xdr:rowOff>
    </xdr:to>
    <xdr:sp>
      <xdr:nvSpPr>
        <xdr:cNvPr id="13" name="Line 17"/>
        <xdr:cNvSpPr>
          <a:spLocks/>
        </xdr:cNvSpPr>
      </xdr:nvSpPr>
      <xdr:spPr>
        <a:xfrm>
          <a:off x="1533525" y="11449050"/>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69</xdr:row>
      <xdr:rowOff>0</xdr:rowOff>
    </xdr:from>
    <xdr:to>
      <xdr:col>6</xdr:col>
      <xdr:colOff>9525</xdr:colOff>
      <xdr:row>70</xdr:row>
      <xdr:rowOff>0</xdr:rowOff>
    </xdr:to>
    <xdr:sp>
      <xdr:nvSpPr>
        <xdr:cNvPr id="14" name="Line 18"/>
        <xdr:cNvSpPr>
          <a:spLocks/>
        </xdr:cNvSpPr>
      </xdr:nvSpPr>
      <xdr:spPr>
        <a:xfrm>
          <a:off x="4400550" y="11439525"/>
          <a:ext cx="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523875</xdr:colOff>
      <xdr:row>69</xdr:row>
      <xdr:rowOff>19050</xdr:rowOff>
    </xdr:from>
    <xdr:to>
      <xdr:col>3</xdr:col>
      <xdr:colOff>523875</xdr:colOff>
      <xdr:row>69</xdr:row>
      <xdr:rowOff>142875</xdr:rowOff>
    </xdr:to>
    <xdr:sp>
      <xdr:nvSpPr>
        <xdr:cNvPr id="15" name="Line 19"/>
        <xdr:cNvSpPr>
          <a:spLocks/>
        </xdr:cNvSpPr>
      </xdr:nvSpPr>
      <xdr:spPr>
        <a:xfrm>
          <a:off x="2924175" y="11458575"/>
          <a:ext cx="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981075</xdr:colOff>
      <xdr:row>69</xdr:row>
      <xdr:rowOff>9525</xdr:rowOff>
    </xdr:from>
    <xdr:to>
      <xdr:col>2</xdr:col>
      <xdr:colOff>981075</xdr:colOff>
      <xdr:row>69</xdr:row>
      <xdr:rowOff>152400</xdr:rowOff>
    </xdr:to>
    <xdr:sp>
      <xdr:nvSpPr>
        <xdr:cNvPr id="16" name="Line 20"/>
        <xdr:cNvSpPr>
          <a:spLocks/>
        </xdr:cNvSpPr>
      </xdr:nvSpPr>
      <xdr:spPr>
        <a:xfrm>
          <a:off x="1533525" y="11449050"/>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69</xdr:row>
      <xdr:rowOff>0</xdr:rowOff>
    </xdr:from>
    <xdr:to>
      <xdr:col>6</xdr:col>
      <xdr:colOff>9525</xdr:colOff>
      <xdr:row>70</xdr:row>
      <xdr:rowOff>0</xdr:rowOff>
    </xdr:to>
    <xdr:sp>
      <xdr:nvSpPr>
        <xdr:cNvPr id="17" name="Line 21"/>
        <xdr:cNvSpPr>
          <a:spLocks/>
        </xdr:cNvSpPr>
      </xdr:nvSpPr>
      <xdr:spPr>
        <a:xfrm>
          <a:off x="4400550" y="11439525"/>
          <a:ext cx="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523875</xdr:colOff>
      <xdr:row>69</xdr:row>
      <xdr:rowOff>19050</xdr:rowOff>
    </xdr:from>
    <xdr:to>
      <xdr:col>3</xdr:col>
      <xdr:colOff>523875</xdr:colOff>
      <xdr:row>69</xdr:row>
      <xdr:rowOff>142875</xdr:rowOff>
    </xdr:to>
    <xdr:sp>
      <xdr:nvSpPr>
        <xdr:cNvPr id="18" name="Line 22"/>
        <xdr:cNvSpPr>
          <a:spLocks/>
        </xdr:cNvSpPr>
      </xdr:nvSpPr>
      <xdr:spPr>
        <a:xfrm>
          <a:off x="2924175" y="11458575"/>
          <a:ext cx="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1600200</xdr:colOff>
      <xdr:row>0</xdr:row>
      <xdr:rowOff>0</xdr:rowOff>
    </xdr:from>
    <xdr:to>
      <xdr:col>1</xdr:col>
      <xdr:colOff>1600200</xdr:colOff>
      <xdr:row>0</xdr:row>
      <xdr:rowOff>0</xdr:rowOff>
    </xdr:to>
    <xdr:sp>
      <xdr:nvSpPr>
        <xdr:cNvPr id="1" name="Line 1"/>
        <xdr:cNvSpPr>
          <a:spLocks/>
        </xdr:cNvSpPr>
      </xdr:nvSpPr>
      <xdr:spPr>
        <a:xfrm>
          <a:off x="198120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L114"/>
  <sheetViews>
    <sheetView tabSelected="1" view="pageBreakPreview" zoomScaleSheetLayoutView="100" zoomScalePageLayoutView="0" workbookViewId="0" topLeftCell="A101">
      <selection activeCell="H103" sqref="H103"/>
    </sheetView>
  </sheetViews>
  <sheetFormatPr defaultColWidth="9.140625" defaultRowHeight="12.75"/>
  <cols>
    <col min="1" max="1" width="3.00390625" style="0" customWidth="1"/>
    <col min="2" max="2" width="5.28125" style="0" customWidth="1"/>
    <col min="3" max="3" width="27.7109375" style="0" customWidth="1"/>
    <col min="4" max="4" width="8.7109375" style="0" customWidth="1"/>
    <col min="5" max="6" width="10.57421875" style="0" bestFit="1" customWidth="1"/>
    <col min="7" max="7" width="6.8515625" style="0" customWidth="1"/>
    <col min="8" max="8" width="8.7109375" style="0" customWidth="1"/>
    <col min="9" max="9" width="9.7109375" style="0" customWidth="1"/>
    <col min="10" max="10" width="13.421875" style="0" customWidth="1"/>
  </cols>
  <sheetData>
    <row r="3" spans="3:9" ht="18">
      <c r="C3" s="268" t="s">
        <v>121</v>
      </c>
      <c r="D3" s="268"/>
      <c r="E3" s="268"/>
      <c r="F3" s="268"/>
      <c r="G3" s="268"/>
      <c r="H3" s="268"/>
      <c r="I3" s="268"/>
    </row>
    <row r="4" spans="3:10" ht="15.75">
      <c r="C4" s="269" t="s">
        <v>306</v>
      </c>
      <c r="D4" s="269"/>
      <c r="E4" s="269"/>
      <c r="F4" s="269"/>
      <c r="G4" s="269"/>
      <c r="H4" s="269"/>
      <c r="I4" s="269"/>
      <c r="J4" s="119"/>
    </row>
    <row r="5" spans="2:10" ht="18">
      <c r="B5" s="15" t="s">
        <v>52</v>
      </c>
      <c r="C5" s="8"/>
      <c r="D5" s="8"/>
      <c r="E5" s="8"/>
      <c r="F5" s="8"/>
      <c r="G5" s="8"/>
      <c r="I5" s="246"/>
      <c r="J5" s="246"/>
    </row>
    <row r="6" spans="1:10" ht="13.5" customHeight="1">
      <c r="A6" s="33"/>
      <c r="B6" s="253" t="s">
        <v>307</v>
      </c>
      <c r="C6" s="253"/>
      <c r="D6" s="253"/>
      <c r="E6" s="253"/>
      <c r="F6" s="253"/>
      <c r="G6" s="253"/>
      <c r="H6" s="253"/>
      <c r="I6" s="253"/>
      <c r="J6" s="253"/>
    </row>
    <row r="7" spans="1:12" ht="13.5" customHeight="1">
      <c r="A7" s="33"/>
      <c r="B7" s="91" t="s">
        <v>3</v>
      </c>
      <c r="C7" s="290"/>
      <c r="D7" s="290"/>
      <c r="E7" s="291"/>
      <c r="F7" s="149" t="s">
        <v>1</v>
      </c>
      <c r="G7" s="293" t="s">
        <v>193</v>
      </c>
      <c r="H7" s="294"/>
      <c r="I7" s="293" t="s">
        <v>193</v>
      </c>
      <c r="J7" s="294"/>
      <c r="L7" t="s">
        <v>304</v>
      </c>
    </row>
    <row r="8" spans="1:10" ht="13.5" customHeight="1">
      <c r="A8" s="33"/>
      <c r="B8" s="89" t="s">
        <v>4</v>
      </c>
      <c r="C8" s="277" t="s">
        <v>210</v>
      </c>
      <c r="D8" s="278"/>
      <c r="E8" s="279"/>
      <c r="F8" s="155" t="s">
        <v>197</v>
      </c>
      <c r="G8" s="275" t="s">
        <v>194</v>
      </c>
      <c r="H8" s="276"/>
      <c r="I8" s="275" t="s">
        <v>14</v>
      </c>
      <c r="J8" s="276"/>
    </row>
    <row r="9" spans="1:10" ht="13.5" customHeight="1">
      <c r="A9" s="33"/>
      <c r="B9" s="89" t="s">
        <v>5</v>
      </c>
      <c r="C9" s="280"/>
      <c r="D9" s="280"/>
      <c r="E9" s="281"/>
      <c r="F9" s="156" t="s">
        <v>198</v>
      </c>
      <c r="G9" s="286" t="s">
        <v>195</v>
      </c>
      <c r="H9" s="287"/>
      <c r="I9" s="286" t="s">
        <v>196</v>
      </c>
      <c r="J9" s="287"/>
    </row>
    <row r="10" spans="1:10" ht="13.5" customHeight="1">
      <c r="A10" s="33"/>
      <c r="B10" s="159"/>
      <c r="C10" s="282" t="s">
        <v>199</v>
      </c>
      <c r="D10" s="282"/>
      <c r="E10" s="283"/>
      <c r="F10" s="114">
        <v>0</v>
      </c>
      <c r="G10" s="254">
        <v>0</v>
      </c>
      <c r="H10" s="255"/>
      <c r="I10" s="254">
        <v>0</v>
      </c>
      <c r="J10" s="255"/>
    </row>
    <row r="11" spans="1:10" ht="13.5" customHeight="1">
      <c r="A11" s="33"/>
      <c r="B11" s="159"/>
      <c r="C11" s="284" t="s">
        <v>200</v>
      </c>
      <c r="D11" s="284"/>
      <c r="E11" s="285"/>
      <c r="F11" s="114">
        <v>0</v>
      </c>
      <c r="G11" s="254">
        <v>0</v>
      </c>
      <c r="H11" s="255"/>
      <c r="I11" s="254">
        <v>0</v>
      </c>
      <c r="J11" s="255"/>
    </row>
    <row r="12" spans="1:10" ht="13.5" customHeight="1">
      <c r="A12" s="33"/>
      <c r="B12" s="158"/>
      <c r="C12" s="295" t="s">
        <v>57</v>
      </c>
      <c r="D12" s="295"/>
      <c r="E12" s="296"/>
      <c r="F12" s="170">
        <v>0</v>
      </c>
      <c r="G12" s="256">
        <v>0</v>
      </c>
      <c r="H12" s="257"/>
      <c r="I12" s="256">
        <v>0</v>
      </c>
      <c r="J12" s="257"/>
    </row>
    <row r="13" spans="1:10" ht="13.5" customHeight="1">
      <c r="A13" s="33"/>
      <c r="B13" s="152"/>
      <c r="C13" s="292"/>
      <c r="D13" s="292"/>
      <c r="E13" s="292"/>
      <c r="F13" s="161"/>
      <c r="G13" s="162"/>
      <c r="H13" s="162"/>
      <c r="I13" s="162"/>
      <c r="J13" s="163"/>
    </row>
    <row r="14" spans="1:10" ht="13.5" customHeight="1">
      <c r="A14" s="33"/>
      <c r="B14" s="157"/>
      <c r="C14" s="299"/>
      <c r="D14" s="290"/>
      <c r="E14" s="291"/>
      <c r="F14" s="21" t="s">
        <v>1</v>
      </c>
      <c r="G14" s="258" t="s">
        <v>203</v>
      </c>
      <c r="H14" s="259"/>
      <c r="I14" s="258" t="s">
        <v>206</v>
      </c>
      <c r="J14" s="259"/>
    </row>
    <row r="15" spans="1:10" ht="13.5" customHeight="1">
      <c r="A15" s="33"/>
      <c r="B15" s="159"/>
      <c r="C15" s="277" t="s">
        <v>201</v>
      </c>
      <c r="D15" s="278"/>
      <c r="E15" s="279"/>
      <c r="F15" s="155" t="s">
        <v>67</v>
      </c>
      <c r="G15" s="260" t="s">
        <v>204</v>
      </c>
      <c r="H15" s="261"/>
      <c r="I15" s="260" t="s">
        <v>207</v>
      </c>
      <c r="J15" s="261"/>
    </row>
    <row r="16" spans="1:10" ht="13.5" customHeight="1">
      <c r="A16" s="33"/>
      <c r="B16" s="159"/>
      <c r="C16" s="297"/>
      <c r="D16" s="246"/>
      <c r="E16" s="298"/>
      <c r="F16" s="155" t="s">
        <v>202</v>
      </c>
      <c r="G16" s="260" t="s">
        <v>205</v>
      </c>
      <c r="H16" s="261"/>
      <c r="I16" s="260" t="s">
        <v>208</v>
      </c>
      <c r="J16" s="261"/>
    </row>
    <row r="17" spans="1:10" ht="13.5" customHeight="1">
      <c r="A17" s="33"/>
      <c r="B17" s="159"/>
      <c r="C17" s="297"/>
      <c r="D17" s="246"/>
      <c r="E17" s="298"/>
      <c r="F17" s="167"/>
      <c r="G17" s="288"/>
      <c r="H17" s="289"/>
      <c r="I17" s="260" t="s">
        <v>209</v>
      </c>
      <c r="J17" s="261"/>
    </row>
    <row r="18" spans="1:10" ht="13.5" customHeight="1">
      <c r="A18" s="33"/>
      <c r="B18" s="159"/>
      <c r="C18" s="300"/>
      <c r="D18" s="301"/>
      <c r="E18" s="302"/>
      <c r="F18" s="168"/>
      <c r="G18" s="317"/>
      <c r="H18" s="318"/>
      <c r="I18" s="303" t="s">
        <v>202</v>
      </c>
      <c r="J18" s="304"/>
    </row>
    <row r="19" spans="1:10" ht="13.5" customHeight="1">
      <c r="A19" s="33"/>
      <c r="B19" s="159"/>
      <c r="C19" s="308" t="s">
        <v>199</v>
      </c>
      <c r="D19" s="282"/>
      <c r="E19" s="283"/>
      <c r="F19" s="114">
        <v>0</v>
      </c>
      <c r="G19" s="307">
        <v>0</v>
      </c>
      <c r="H19" s="307"/>
      <c r="I19" s="307">
        <v>0</v>
      </c>
      <c r="J19" s="307"/>
    </row>
    <row r="20" spans="1:10" ht="13.5" customHeight="1">
      <c r="A20" s="33"/>
      <c r="B20" s="159"/>
      <c r="C20" s="305" t="s">
        <v>200</v>
      </c>
      <c r="D20" s="284"/>
      <c r="E20" s="285"/>
      <c r="F20" s="114">
        <v>0</v>
      </c>
      <c r="G20" s="307">
        <v>0</v>
      </c>
      <c r="H20" s="307"/>
      <c r="I20" s="307">
        <v>0</v>
      </c>
      <c r="J20" s="307"/>
    </row>
    <row r="21" spans="1:10" ht="13.5" customHeight="1">
      <c r="A21" s="33"/>
      <c r="B21" s="158"/>
      <c r="C21" s="306" t="s">
        <v>57</v>
      </c>
      <c r="D21" s="295"/>
      <c r="E21" s="296"/>
      <c r="F21" s="106">
        <f>SUM(F19:F20)</f>
        <v>0</v>
      </c>
      <c r="G21" s="256">
        <v>0</v>
      </c>
      <c r="H21" s="257"/>
      <c r="I21" s="256">
        <v>0</v>
      </c>
      <c r="J21" s="257"/>
    </row>
    <row r="22" spans="1:10" ht="13.5" customHeight="1">
      <c r="A22" s="33"/>
      <c r="B22" s="152"/>
      <c r="C22" s="322"/>
      <c r="D22" s="322"/>
      <c r="E22" s="322"/>
      <c r="F22" s="161"/>
      <c r="G22" s="309"/>
      <c r="H22" s="309"/>
      <c r="I22" s="309"/>
      <c r="J22" s="257"/>
    </row>
    <row r="23" spans="1:10" ht="13.5" customHeight="1">
      <c r="A23" s="33"/>
      <c r="B23" s="157"/>
      <c r="C23" s="101"/>
      <c r="D23" s="9"/>
      <c r="E23" s="10"/>
      <c r="F23" s="149" t="s">
        <v>8</v>
      </c>
      <c r="G23" s="312" t="s">
        <v>193</v>
      </c>
      <c r="H23" s="259"/>
      <c r="I23" s="312" t="s">
        <v>193</v>
      </c>
      <c r="J23" s="259"/>
    </row>
    <row r="24" spans="1:10" ht="13.5" customHeight="1">
      <c r="A24" s="33"/>
      <c r="B24" s="159"/>
      <c r="C24" s="171"/>
      <c r="D24" s="160"/>
      <c r="E24" s="175"/>
      <c r="F24" s="155" t="s">
        <v>212</v>
      </c>
      <c r="G24" s="313" t="s">
        <v>213</v>
      </c>
      <c r="H24" s="261"/>
      <c r="I24" s="313" t="s">
        <v>214</v>
      </c>
      <c r="J24" s="261"/>
    </row>
    <row r="25" spans="1:10" ht="13.5" customHeight="1">
      <c r="A25" s="33"/>
      <c r="B25" s="159"/>
      <c r="C25" s="277" t="s">
        <v>211</v>
      </c>
      <c r="D25" s="278"/>
      <c r="E25" s="279"/>
      <c r="F25" s="167"/>
      <c r="G25" s="164"/>
      <c r="H25" s="163"/>
      <c r="I25" s="313" t="s">
        <v>215</v>
      </c>
      <c r="J25" s="261"/>
    </row>
    <row r="26" spans="1:10" ht="13.5" customHeight="1">
      <c r="A26" s="33"/>
      <c r="B26" s="159"/>
      <c r="C26" s="171"/>
      <c r="D26" s="160"/>
      <c r="E26" s="175"/>
      <c r="F26" s="167"/>
      <c r="G26" s="164"/>
      <c r="H26" s="163"/>
      <c r="I26" s="313" t="s">
        <v>216</v>
      </c>
      <c r="J26" s="261"/>
    </row>
    <row r="27" spans="1:10" ht="13.5" customHeight="1">
      <c r="A27" s="33"/>
      <c r="B27" s="159"/>
      <c r="C27" s="173"/>
      <c r="D27" s="176"/>
      <c r="E27" s="177"/>
      <c r="F27" s="168"/>
      <c r="G27" s="165"/>
      <c r="H27" s="166"/>
      <c r="I27" s="320" t="s">
        <v>217</v>
      </c>
      <c r="J27" s="304"/>
    </row>
    <row r="28" spans="1:10" ht="13.5" customHeight="1">
      <c r="A28" s="33"/>
      <c r="B28" s="159"/>
      <c r="C28" s="308" t="s">
        <v>199</v>
      </c>
      <c r="D28" s="282"/>
      <c r="E28" s="283"/>
      <c r="F28" s="114">
        <v>0</v>
      </c>
      <c r="G28" s="307">
        <v>0</v>
      </c>
      <c r="H28" s="307"/>
      <c r="I28" s="307">
        <v>0</v>
      </c>
      <c r="J28" s="307"/>
    </row>
    <row r="29" spans="1:10" ht="13.5" customHeight="1">
      <c r="A29" s="33"/>
      <c r="B29" s="159"/>
      <c r="C29" s="305" t="s">
        <v>200</v>
      </c>
      <c r="D29" s="284"/>
      <c r="E29" s="285"/>
      <c r="F29" s="114">
        <v>0</v>
      </c>
      <c r="G29" s="307">
        <v>0</v>
      </c>
      <c r="H29" s="307"/>
      <c r="I29" s="307">
        <v>0</v>
      </c>
      <c r="J29" s="307"/>
    </row>
    <row r="30" spans="1:10" ht="13.5" customHeight="1">
      <c r="A30" s="33"/>
      <c r="B30" s="158"/>
      <c r="C30" s="314" t="s">
        <v>57</v>
      </c>
      <c r="D30" s="315"/>
      <c r="E30" s="316"/>
      <c r="F30" s="106">
        <v>0</v>
      </c>
      <c r="G30" s="319">
        <v>0</v>
      </c>
      <c r="H30" s="319"/>
      <c r="I30" s="319">
        <v>0</v>
      </c>
      <c r="J30" s="319"/>
    </row>
    <row r="31" spans="1:10" ht="13.5" customHeight="1">
      <c r="A31" s="33"/>
      <c r="B31" s="152"/>
      <c r="C31" s="151" t="s">
        <v>219</v>
      </c>
      <c r="D31" s="174"/>
      <c r="E31" s="178"/>
      <c r="F31" s="180"/>
      <c r="G31" s="310"/>
      <c r="H31" s="311"/>
      <c r="I31" s="310">
        <f>595902327+46360686</f>
        <v>642263013</v>
      </c>
      <c r="J31" s="311"/>
    </row>
    <row r="32" spans="1:10" ht="13.5" customHeight="1">
      <c r="A32" s="33"/>
      <c r="B32" s="152"/>
      <c r="C32" s="185" t="s">
        <v>218</v>
      </c>
      <c r="D32" s="172"/>
      <c r="E32" s="168"/>
      <c r="F32" s="169"/>
      <c r="G32" s="288"/>
      <c r="H32" s="289"/>
      <c r="I32" s="288"/>
      <c r="J32" s="289"/>
    </row>
    <row r="33" spans="1:10" ht="12.75">
      <c r="A33" s="33"/>
      <c r="B33" s="92" t="s">
        <v>3</v>
      </c>
      <c r="C33" s="2"/>
      <c r="D33" s="150" t="s">
        <v>1</v>
      </c>
      <c r="E33" s="42" t="s">
        <v>6</v>
      </c>
      <c r="F33" s="92" t="s">
        <v>8</v>
      </c>
      <c r="G33" s="247" t="s">
        <v>12</v>
      </c>
      <c r="H33" s="248"/>
      <c r="I33" s="249" t="s">
        <v>99</v>
      </c>
      <c r="J33" s="250"/>
    </row>
    <row r="34" spans="1:10" ht="12.75">
      <c r="A34" s="33"/>
      <c r="B34" s="42" t="s">
        <v>4</v>
      </c>
      <c r="C34" s="89" t="s">
        <v>2</v>
      </c>
      <c r="D34" s="150" t="s">
        <v>86</v>
      </c>
      <c r="E34" s="42" t="s">
        <v>7</v>
      </c>
      <c r="F34" s="42" t="s">
        <v>9</v>
      </c>
      <c r="G34" s="270" t="s">
        <v>13</v>
      </c>
      <c r="H34" s="271"/>
      <c r="I34" s="251" t="s">
        <v>100</v>
      </c>
      <c r="J34" s="252"/>
    </row>
    <row r="35" spans="1:10" ht="12.75">
      <c r="A35" s="33"/>
      <c r="B35" s="42" t="s">
        <v>5</v>
      </c>
      <c r="C35" s="89" t="s">
        <v>0</v>
      </c>
      <c r="D35" s="150" t="s">
        <v>87</v>
      </c>
      <c r="E35" s="42"/>
      <c r="F35" s="42" t="s">
        <v>10</v>
      </c>
      <c r="G35" s="270" t="s">
        <v>14</v>
      </c>
      <c r="H35" s="271"/>
      <c r="I35" s="40" t="s">
        <v>8</v>
      </c>
      <c r="J35" s="154" t="s">
        <v>111</v>
      </c>
    </row>
    <row r="36" spans="1:10" ht="12.75">
      <c r="A36" s="33"/>
      <c r="B36" s="184"/>
      <c r="C36" s="198"/>
      <c r="D36" s="150"/>
      <c r="E36" s="42"/>
      <c r="F36" s="42" t="s">
        <v>11</v>
      </c>
      <c r="G36" s="270" t="s">
        <v>15</v>
      </c>
      <c r="H36" s="271"/>
      <c r="I36" s="40" t="s">
        <v>110</v>
      </c>
      <c r="J36" s="154" t="s">
        <v>112</v>
      </c>
    </row>
    <row r="37" spans="1:10" ht="12.75">
      <c r="A37" s="33"/>
      <c r="B37" s="104"/>
      <c r="C37" s="199"/>
      <c r="D37" s="197"/>
      <c r="E37" s="104"/>
      <c r="F37" s="104"/>
      <c r="G37" s="179" t="s">
        <v>101</v>
      </c>
      <c r="H37" s="188" t="s">
        <v>16</v>
      </c>
      <c r="I37" s="41"/>
      <c r="J37" s="44"/>
    </row>
    <row r="38" spans="1:10" ht="12.75">
      <c r="A38" s="33"/>
      <c r="B38" s="196" t="s">
        <v>122</v>
      </c>
      <c r="C38" s="183" t="s">
        <v>123</v>
      </c>
      <c r="D38" s="183" t="s">
        <v>124</v>
      </c>
      <c r="E38" s="183" t="s">
        <v>125</v>
      </c>
      <c r="F38" s="183" t="s">
        <v>126</v>
      </c>
      <c r="G38" s="183" t="s">
        <v>127</v>
      </c>
      <c r="H38" s="183" t="s">
        <v>128</v>
      </c>
      <c r="I38" s="114" t="s">
        <v>129</v>
      </c>
      <c r="J38" s="113" t="s">
        <v>220</v>
      </c>
    </row>
    <row r="39" spans="1:10" ht="12.75">
      <c r="A39" s="33"/>
      <c r="B39" s="45" t="s">
        <v>17</v>
      </c>
      <c r="C39" s="46" t="s">
        <v>102</v>
      </c>
      <c r="D39" s="47"/>
      <c r="E39" s="47"/>
      <c r="F39" s="47"/>
      <c r="G39" s="47"/>
      <c r="H39" s="47"/>
      <c r="I39" s="153"/>
      <c r="J39" s="190"/>
    </row>
    <row r="40" spans="1:10" ht="12.75">
      <c r="A40" s="33"/>
      <c r="B40" s="43"/>
      <c r="C40" s="43" t="s">
        <v>103</v>
      </c>
      <c r="D40" s="49"/>
      <c r="E40" s="49"/>
      <c r="F40" s="49"/>
      <c r="G40" s="49"/>
      <c r="H40" s="49"/>
      <c r="I40" s="153"/>
      <c r="J40" s="190"/>
    </row>
    <row r="41" spans="1:10" ht="12.75">
      <c r="A41" s="33"/>
      <c r="B41" s="50" t="s">
        <v>18</v>
      </c>
      <c r="C41" s="74" t="s">
        <v>19</v>
      </c>
      <c r="D41" s="76"/>
      <c r="E41" s="76"/>
      <c r="F41" s="90"/>
      <c r="G41" s="90"/>
      <c r="H41" s="34"/>
      <c r="I41" s="14"/>
      <c r="J41" s="34"/>
    </row>
    <row r="42" spans="1:10" ht="12.75">
      <c r="A42" s="33"/>
      <c r="B42" s="52" t="s">
        <v>20</v>
      </c>
      <c r="C42" s="53" t="s">
        <v>21</v>
      </c>
      <c r="D42" s="191">
        <v>0</v>
      </c>
      <c r="E42" s="54">
        <v>0</v>
      </c>
      <c r="F42" s="41">
        <v>0</v>
      </c>
      <c r="G42" s="55">
        <f>E42*100/E104</f>
        <v>0</v>
      </c>
      <c r="H42" s="55">
        <f>E42*100/E110</f>
        <v>0</v>
      </c>
      <c r="I42" s="53">
        <v>0</v>
      </c>
      <c r="J42" s="181"/>
    </row>
    <row r="43" spans="1:10" ht="12.75">
      <c r="A43" s="33"/>
      <c r="B43" s="52" t="s">
        <v>22</v>
      </c>
      <c r="C43" s="53" t="s">
        <v>23</v>
      </c>
      <c r="D43" s="108">
        <v>1</v>
      </c>
      <c r="E43" s="56">
        <f>382006827+46360686</f>
        <v>428367513</v>
      </c>
      <c r="F43" s="56">
        <f>382006827+46360686</f>
        <v>428367513</v>
      </c>
      <c r="G43" s="55">
        <f>E43*100/E104</f>
        <v>66.6965875863071</v>
      </c>
      <c r="H43" s="55">
        <f>E43*100/E110</f>
        <v>66.6965875863071</v>
      </c>
      <c r="I43" s="53">
        <v>0</v>
      </c>
      <c r="J43" s="181">
        <f>I43/E43*100</f>
        <v>0</v>
      </c>
    </row>
    <row r="44" spans="1:10" ht="12.75">
      <c r="A44" s="33"/>
      <c r="B44" s="52" t="s">
        <v>25</v>
      </c>
      <c r="C44" s="53" t="s">
        <v>24</v>
      </c>
      <c r="D44" s="192"/>
      <c r="E44" s="56"/>
      <c r="F44" s="53"/>
      <c r="G44" s="55"/>
      <c r="H44" s="55"/>
      <c r="I44" s="53"/>
      <c r="J44" s="107"/>
    </row>
    <row r="45" spans="1:10" ht="12.75">
      <c r="A45" s="33"/>
      <c r="B45" s="52" t="s">
        <v>26</v>
      </c>
      <c r="C45" s="53" t="s">
        <v>27</v>
      </c>
      <c r="D45" s="107"/>
      <c r="E45" s="53"/>
      <c r="F45" s="53"/>
      <c r="G45" s="57"/>
      <c r="H45" s="57"/>
      <c r="I45" s="53"/>
      <c r="J45" s="107"/>
    </row>
    <row r="46" spans="1:10" ht="12.75">
      <c r="A46" s="33"/>
      <c r="B46" s="52" t="s">
        <v>28</v>
      </c>
      <c r="C46" s="53" t="s">
        <v>33</v>
      </c>
      <c r="D46" s="107"/>
      <c r="E46" s="53"/>
      <c r="F46" s="53"/>
      <c r="G46" s="57"/>
      <c r="H46" s="57"/>
      <c r="I46" s="53"/>
      <c r="J46" s="107"/>
    </row>
    <row r="47" spans="1:10" ht="12.75">
      <c r="A47" s="33"/>
      <c r="B47" s="52"/>
      <c r="C47" s="58" t="s">
        <v>104</v>
      </c>
      <c r="D47" s="193">
        <f>SUM(D39:D46)</f>
        <v>1</v>
      </c>
      <c r="E47" s="60">
        <f>SUM(E39:E46)</f>
        <v>428367513</v>
      </c>
      <c r="F47" s="60">
        <f>SUM(F39:F46)</f>
        <v>428367513</v>
      </c>
      <c r="G47" s="61">
        <f>SUM(G42:G46)</f>
        <v>66.6965875863071</v>
      </c>
      <c r="H47" s="83">
        <f>SUM(H42:H46)</f>
        <v>66.6965875863071</v>
      </c>
      <c r="I47" s="83">
        <f>SUM(I39:I46)</f>
        <v>0</v>
      </c>
      <c r="J47" s="181">
        <f>I47/E47*100</f>
        <v>0</v>
      </c>
    </row>
    <row r="48" spans="1:10" ht="12.75">
      <c r="A48" s="33"/>
      <c r="B48" s="62" t="s">
        <v>29</v>
      </c>
      <c r="C48" s="63" t="s">
        <v>30</v>
      </c>
      <c r="D48" s="194"/>
      <c r="E48" s="64"/>
      <c r="F48" s="64"/>
      <c r="G48" s="64"/>
      <c r="H48" s="88"/>
      <c r="I48" s="33"/>
      <c r="J48" s="35"/>
    </row>
    <row r="49" spans="1:10" ht="12.75">
      <c r="A49" s="33"/>
      <c r="B49" s="65" t="s">
        <v>20</v>
      </c>
      <c r="C49" s="46" t="s">
        <v>116</v>
      </c>
      <c r="D49" s="192"/>
      <c r="E49" s="56"/>
      <c r="F49" s="56"/>
      <c r="G49" s="56"/>
      <c r="H49" s="56"/>
      <c r="I49" s="53"/>
      <c r="J49" s="107"/>
    </row>
    <row r="50" spans="1:10" ht="12.75">
      <c r="A50" s="33"/>
      <c r="B50" s="36"/>
      <c r="C50" s="43" t="s">
        <v>117</v>
      </c>
      <c r="D50" s="192"/>
      <c r="E50" s="56"/>
      <c r="F50" s="56"/>
      <c r="G50" s="56"/>
      <c r="H50" s="56"/>
      <c r="I50" s="53"/>
      <c r="J50" s="107"/>
    </row>
    <row r="51" spans="1:10" ht="12.75">
      <c r="A51" s="33"/>
      <c r="B51" s="52" t="s">
        <v>22</v>
      </c>
      <c r="C51" s="41" t="s">
        <v>24</v>
      </c>
      <c r="D51" s="191"/>
      <c r="E51" s="54"/>
      <c r="F51" s="54"/>
      <c r="G51" s="69"/>
      <c r="H51" s="69"/>
      <c r="I51" s="53"/>
      <c r="J51" s="181"/>
    </row>
    <row r="52" spans="1:10" ht="12.75">
      <c r="A52" s="33"/>
      <c r="B52" s="52" t="s">
        <v>25</v>
      </c>
      <c r="C52" s="53" t="s">
        <v>32</v>
      </c>
      <c r="D52" s="192"/>
      <c r="E52" s="56"/>
      <c r="F52" s="56"/>
      <c r="G52" s="70"/>
      <c r="H52" s="70"/>
      <c r="I52" s="53"/>
      <c r="J52" s="181"/>
    </row>
    <row r="53" spans="1:10" ht="12.75">
      <c r="A53" s="33"/>
      <c r="B53" s="52" t="s">
        <v>26</v>
      </c>
      <c r="C53" s="236" t="s">
        <v>300</v>
      </c>
      <c r="D53" s="192"/>
      <c r="E53" s="56"/>
      <c r="F53" s="56"/>
      <c r="G53" s="70"/>
      <c r="H53" s="70"/>
      <c r="I53" s="53"/>
      <c r="J53" s="181"/>
    </row>
    <row r="54" spans="1:10" ht="12.75">
      <c r="A54" s="33"/>
      <c r="B54" s="52" t="s">
        <v>28</v>
      </c>
      <c r="C54" s="53" t="s">
        <v>33</v>
      </c>
      <c r="D54" s="192"/>
      <c r="E54" s="56"/>
      <c r="F54" s="56"/>
      <c r="G54" s="70"/>
      <c r="H54" s="70"/>
      <c r="I54" s="53"/>
      <c r="J54" s="181"/>
    </row>
    <row r="55" spans="1:10" ht="12.75">
      <c r="A55" s="33"/>
      <c r="B55" s="53"/>
      <c r="C55" s="58" t="s">
        <v>105</v>
      </c>
      <c r="D55" s="192">
        <f>SUM(D49:D54)</f>
        <v>0</v>
      </c>
      <c r="E55" s="56">
        <f>SUM(E49:E54)</f>
        <v>0</v>
      </c>
      <c r="F55" s="56">
        <f>SUM(F49:F54)</f>
        <v>0</v>
      </c>
      <c r="G55" s="70">
        <f>SUM(G51:G54)</f>
        <v>0</v>
      </c>
      <c r="H55" s="70">
        <f>SUM(H51:H54)</f>
        <v>0</v>
      </c>
      <c r="I55" s="70">
        <f>SUM(I51:I54)</f>
        <v>0</v>
      </c>
      <c r="J55" s="181">
        <v>0</v>
      </c>
    </row>
    <row r="56" spans="1:10" ht="12.75">
      <c r="A56" s="33"/>
      <c r="B56" s="37"/>
      <c r="C56" s="46" t="s">
        <v>34</v>
      </c>
      <c r="D56" s="272">
        <f aca="true" t="shared" si="0" ref="D56:I56">D55+D47</f>
        <v>1</v>
      </c>
      <c r="E56" s="273">
        <f t="shared" si="0"/>
        <v>428367513</v>
      </c>
      <c r="F56" s="273">
        <f t="shared" si="0"/>
        <v>428367513</v>
      </c>
      <c r="G56" s="262">
        <f t="shared" si="0"/>
        <v>66.6965875863071</v>
      </c>
      <c r="H56" s="262">
        <f t="shared" si="0"/>
        <v>66.6965875863071</v>
      </c>
      <c r="I56" s="262">
        <f t="shared" si="0"/>
        <v>0</v>
      </c>
      <c r="J56" s="264">
        <f>SUM(J51:J55)</f>
        <v>0</v>
      </c>
    </row>
    <row r="57" spans="1:10" ht="12.75">
      <c r="A57" s="33"/>
      <c r="B57" s="41"/>
      <c r="C57" s="104" t="s">
        <v>120</v>
      </c>
      <c r="D57" s="272"/>
      <c r="E57" s="274"/>
      <c r="F57" s="274"/>
      <c r="G57" s="263"/>
      <c r="H57" s="263"/>
      <c r="I57" s="263"/>
      <c r="J57" s="264"/>
    </row>
    <row r="58" spans="1:10" ht="12.75" hidden="1">
      <c r="A58" s="33"/>
      <c r="B58" s="33"/>
      <c r="C58" s="33"/>
      <c r="D58" s="71"/>
      <c r="E58" s="71"/>
      <c r="F58" s="71"/>
      <c r="G58" s="72"/>
      <c r="H58" s="72"/>
      <c r="I58" s="33"/>
      <c r="J58" s="33"/>
    </row>
    <row r="59" spans="1:10" ht="12.75">
      <c r="A59" s="33"/>
      <c r="B59" s="33"/>
      <c r="C59" s="33"/>
      <c r="D59" s="182"/>
      <c r="E59" s="182"/>
      <c r="F59" s="182"/>
      <c r="G59" s="72"/>
      <c r="H59" s="72"/>
      <c r="I59" s="33"/>
      <c r="J59" s="33" t="s">
        <v>222</v>
      </c>
    </row>
    <row r="60" spans="1:10" ht="12.75">
      <c r="A60" s="153"/>
      <c r="B60" s="153"/>
      <c r="C60" s="153"/>
      <c r="D60" s="182"/>
      <c r="E60" s="182"/>
      <c r="F60" s="182"/>
      <c r="G60" s="182"/>
      <c r="H60" s="182"/>
      <c r="I60" s="153"/>
      <c r="J60" s="153"/>
    </row>
    <row r="61" spans="1:10" ht="12.75">
      <c r="A61" s="153"/>
      <c r="B61" s="153"/>
      <c r="C61" s="153"/>
      <c r="D61" s="182"/>
      <c r="E61" s="182"/>
      <c r="F61" s="182"/>
      <c r="G61" s="182"/>
      <c r="H61" s="182"/>
      <c r="I61" s="153"/>
      <c r="J61" s="153"/>
    </row>
    <row r="62" spans="1:10" ht="12.75">
      <c r="A62" s="153"/>
      <c r="B62" s="153"/>
      <c r="C62" s="153"/>
      <c r="D62" s="182"/>
      <c r="E62" s="182"/>
      <c r="F62" s="182"/>
      <c r="G62" s="182"/>
      <c r="H62" s="182"/>
      <c r="I62" s="153"/>
      <c r="J62" s="153"/>
    </row>
    <row r="63" spans="1:10" ht="12.75">
      <c r="A63" s="153"/>
      <c r="B63" s="153"/>
      <c r="C63" s="153"/>
      <c r="D63" s="182"/>
      <c r="E63" s="182"/>
      <c r="F63" s="182"/>
      <c r="G63" s="182"/>
      <c r="H63" s="182"/>
      <c r="I63" s="153"/>
      <c r="J63" s="153"/>
    </row>
    <row r="64" spans="1:10" ht="12.75">
      <c r="A64" s="153"/>
      <c r="B64" s="153"/>
      <c r="C64" s="153"/>
      <c r="D64" s="182"/>
      <c r="E64" s="182"/>
      <c r="F64" s="182"/>
      <c r="G64" s="182"/>
      <c r="H64" s="182"/>
      <c r="I64" s="153"/>
      <c r="J64" s="153"/>
    </row>
    <row r="65" spans="1:10" ht="12.75">
      <c r="A65" s="153"/>
      <c r="B65" s="153"/>
      <c r="C65" s="153"/>
      <c r="D65" s="182"/>
      <c r="E65" s="182"/>
      <c r="F65" s="182"/>
      <c r="G65" s="182"/>
      <c r="H65" s="182"/>
      <c r="I65" s="153"/>
      <c r="J65" s="153"/>
    </row>
    <row r="66" spans="1:10" ht="12.75">
      <c r="A66" s="153"/>
      <c r="B66" s="153"/>
      <c r="C66" s="153"/>
      <c r="D66" s="182"/>
      <c r="E66" s="182"/>
      <c r="F66" s="182"/>
      <c r="G66" s="182"/>
      <c r="H66" s="182"/>
      <c r="I66" s="153"/>
      <c r="J66" s="153"/>
    </row>
    <row r="67" spans="1:10" ht="12.75">
      <c r="A67" s="153"/>
      <c r="B67" s="153"/>
      <c r="C67" s="153"/>
      <c r="D67" s="182"/>
      <c r="E67" s="182"/>
      <c r="F67" s="182"/>
      <c r="G67" s="182"/>
      <c r="H67" s="182"/>
      <c r="I67" s="153"/>
      <c r="J67" s="153"/>
    </row>
    <row r="68" spans="1:10" ht="12.75">
      <c r="A68" s="153"/>
      <c r="B68" s="153"/>
      <c r="C68" s="153"/>
      <c r="D68" s="182"/>
      <c r="E68" s="182"/>
      <c r="F68" s="182"/>
      <c r="G68" s="182"/>
      <c r="H68" s="182"/>
      <c r="I68" s="153"/>
      <c r="J68" s="153"/>
    </row>
    <row r="69" spans="1:10" ht="12.75">
      <c r="A69" s="153"/>
      <c r="B69" s="195" t="s">
        <v>227</v>
      </c>
      <c r="C69" s="153"/>
      <c r="D69" s="182"/>
      <c r="E69" s="182"/>
      <c r="F69" s="182"/>
      <c r="G69" s="182"/>
      <c r="H69" s="182"/>
      <c r="I69" s="153"/>
      <c r="J69" s="195" t="s">
        <v>226</v>
      </c>
    </row>
    <row r="70" spans="1:10" ht="12.75">
      <c r="A70" s="153"/>
      <c r="B70" s="253" t="s">
        <v>305</v>
      </c>
      <c r="C70" s="253"/>
      <c r="D70" s="253"/>
      <c r="E70" s="253"/>
      <c r="F70" s="253"/>
      <c r="G70" s="253"/>
      <c r="H70" s="253"/>
      <c r="I70" s="253"/>
      <c r="J70" s="253"/>
    </row>
    <row r="71" spans="1:10" ht="12.75">
      <c r="A71" s="33"/>
      <c r="B71" s="92" t="s">
        <v>3</v>
      </c>
      <c r="C71" s="92" t="s">
        <v>2</v>
      </c>
      <c r="D71" s="92" t="s">
        <v>1</v>
      </c>
      <c r="E71" s="92" t="s">
        <v>6</v>
      </c>
      <c r="F71" s="92" t="s">
        <v>8</v>
      </c>
      <c r="G71" s="247" t="s">
        <v>12</v>
      </c>
      <c r="H71" s="248"/>
      <c r="I71" s="249" t="s">
        <v>99</v>
      </c>
      <c r="J71" s="250"/>
    </row>
    <row r="72" spans="1:10" ht="12.75">
      <c r="A72" s="33"/>
      <c r="B72" s="42" t="s">
        <v>4</v>
      </c>
      <c r="C72" s="42" t="s">
        <v>0</v>
      </c>
      <c r="D72" s="42" t="s">
        <v>86</v>
      </c>
      <c r="E72" s="42" t="s">
        <v>7</v>
      </c>
      <c r="F72" s="42" t="s">
        <v>9</v>
      </c>
      <c r="G72" s="270" t="s">
        <v>13</v>
      </c>
      <c r="H72" s="271"/>
      <c r="I72" s="270" t="s">
        <v>100</v>
      </c>
      <c r="J72" s="323"/>
    </row>
    <row r="73" spans="1:10" ht="12.75">
      <c r="A73" s="33"/>
      <c r="B73" s="42" t="s">
        <v>5</v>
      </c>
      <c r="C73" s="42"/>
      <c r="D73" s="42" t="s">
        <v>87</v>
      </c>
      <c r="E73" s="42"/>
      <c r="F73" s="42" t="s">
        <v>10</v>
      </c>
      <c r="G73" s="270" t="s">
        <v>14</v>
      </c>
      <c r="H73" s="271"/>
      <c r="I73" s="38" t="s">
        <v>8</v>
      </c>
      <c r="J73" s="38" t="s">
        <v>111</v>
      </c>
    </row>
    <row r="74" spans="1:10" ht="12.75">
      <c r="A74" s="33"/>
      <c r="B74" s="42"/>
      <c r="C74" s="186"/>
      <c r="D74" s="42"/>
      <c r="E74" s="42"/>
      <c r="F74" s="42" t="s">
        <v>11</v>
      </c>
      <c r="G74" s="251" t="s">
        <v>15</v>
      </c>
      <c r="H74" s="321"/>
      <c r="I74" s="40" t="s">
        <v>110</v>
      </c>
      <c r="J74" s="40" t="s">
        <v>112</v>
      </c>
    </row>
    <row r="75" spans="1:10" ht="12.75">
      <c r="A75" s="33"/>
      <c r="B75" s="116"/>
      <c r="C75" s="187"/>
      <c r="D75" s="104"/>
      <c r="E75" s="104"/>
      <c r="F75" s="117"/>
      <c r="G75" s="148" t="s">
        <v>101</v>
      </c>
      <c r="H75" s="116" t="s">
        <v>16</v>
      </c>
      <c r="I75" s="41"/>
      <c r="J75" s="41"/>
    </row>
    <row r="76" spans="1:10" ht="12.75">
      <c r="A76" s="33"/>
      <c r="B76" s="183" t="s">
        <v>122</v>
      </c>
      <c r="C76" s="113" t="s">
        <v>123</v>
      </c>
      <c r="D76" s="113" t="s">
        <v>124</v>
      </c>
      <c r="E76" s="113" t="s">
        <v>125</v>
      </c>
      <c r="F76" s="113" t="s">
        <v>126</v>
      </c>
      <c r="G76" s="113" t="s">
        <v>127</v>
      </c>
      <c r="H76" s="113" t="s">
        <v>128</v>
      </c>
      <c r="I76" s="114" t="s">
        <v>129</v>
      </c>
      <c r="J76" s="113" t="s">
        <v>220</v>
      </c>
    </row>
    <row r="77" spans="1:10" ht="12.75">
      <c r="A77" s="33"/>
      <c r="B77" s="74" t="s">
        <v>35</v>
      </c>
      <c r="C77" s="189" t="s">
        <v>106</v>
      </c>
      <c r="D77" s="182"/>
      <c r="E77" s="182"/>
      <c r="F77" s="182"/>
      <c r="G77" s="182"/>
      <c r="H77" s="182"/>
      <c r="I77" s="153"/>
      <c r="J77" s="34"/>
    </row>
    <row r="78" spans="1:10" ht="12.75">
      <c r="A78" s="33"/>
      <c r="B78" s="78" t="s">
        <v>18</v>
      </c>
      <c r="C78" s="73" t="s">
        <v>32</v>
      </c>
      <c r="D78" s="265"/>
      <c r="E78" s="266"/>
      <c r="F78" s="266"/>
      <c r="G78" s="266"/>
      <c r="H78" s="266"/>
      <c r="I78" s="266"/>
      <c r="J78" s="267"/>
    </row>
    <row r="79" spans="1:10" ht="12.75">
      <c r="A79" s="33"/>
      <c r="B79" s="79" t="s">
        <v>20</v>
      </c>
      <c r="C79" s="53" t="s">
        <v>36</v>
      </c>
      <c r="D79" s="54">
        <v>79</v>
      </c>
      <c r="E79" s="54">
        <v>10713589</v>
      </c>
      <c r="F79" s="54">
        <v>10712889</v>
      </c>
      <c r="G79" s="69">
        <f>E79*100/E104</f>
        <v>1.6680999501990628</v>
      </c>
      <c r="H79" s="69">
        <f>E79*100/E110</f>
        <v>1.6680999501990628</v>
      </c>
      <c r="I79" s="53"/>
      <c r="J79" s="53"/>
    </row>
    <row r="80" spans="1:10" ht="12.75">
      <c r="A80" s="72"/>
      <c r="B80" s="79" t="s">
        <v>22</v>
      </c>
      <c r="C80" s="53" t="s">
        <v>27</v>
      </c>
      <c r="D80" s="80">
        <f>2+14+13</f>
        <v>29</v>
      </c>
      <c r="E80" s="56">
        <f>1250100+1044473+358564</f>
        <v>2653137</v>
      </c>
      <c r="F80" s="56">
        <f>1250000+1043973+358564</f>
        <v>2652537</v>
      </c>
      <c r="G80" s="70">
        <f>E80*100/E104</f>
        <v>0.4130919804345015</v>
      </c>
      <c r="H80" s="70">
        <f>E80*100/E110</f>
        <v>0.4130919804345015</v>
      </c>
      <c r="I80" s="53"/>
      <c r="J80" s="53"/>
    </row>
    <row r="81" spans="1:10" ht="12.75">
      <c r="A81" s="33"/>
      <c r="B81" s="79" t="s">
        <v>25</v>
      </c>
      <c r="C81" s="53" t="s">
        <v>37</v>
      </c>
      <c r="D81" s="56"/>
      <c r="E81" s="56"/>
      <c r="F81" s="56"/>
      <c r="G81" s="69"/>
      <c r="H81" s="69"/>
      <c r="I81" s="53"/>
      <c r="J81" s="53"/>
    </row>
    <row r="82" spans="1:10" ht="12.75">
      <c r="A82" s="33"/>
      <c r="B82" s="79" t="s">
        <v>26</v>
      </c>
      <c r="C82" s="53" t="s">
        <v>38</v>
      </c>
      <c r="D82" s="56"/>
      <c r="E82" s="56"/>
      <c r="F82" s="56"/>
      <c r="G82" s="70"/>
      <c r="H82" s="93"/>
      <c r="I82" s="53"/>
      <c r="J82" s="53"/>
    </row>
    <row r="83" spans="1:10" ht="12.75">
      <c r="A83" s="33"/>
      <c r="B83" s="80" t="s">
        <v>28</v>
      </c>
      <c r="C83" s="53" t="s">
        <v>39</v>
      </c>
      <c r="D83" s="56">
        <f>1+34+5</f>
        <v>40</v>
      </c>
      <c r="E83" s="56">
        <f>52093409+23828893+10827941</f>
        <v>86750243</v>
      </c>
      <c r="F83" s="56">
        <f>52093409+23828893+10827941</f>
        <v>86750243</v>
      </c>
      <c r="G83" s="69">
        <f>E83*100/E104</f>
        <v>13.50696540888927</v>
      </c>
      <c r="H83" s="69">
        <f>E83*100/E110</f>
        <v>13.50696540888927</v>
      </c>
      <c r="I83" s="53"/>
      <c r="J83" s="53"/>
    </row>
    <row r="84" spans="1:10" ht="12.75">
      <c r="A84" s="33"/>
      <c r="B84" s="79" t="s">
        <v>40</v>
      </c>
      <c r="C84" s="53" t="s">
        <v>41</v>
      </c>
      <c r="D84" s="56">
        <f>181+1</f>
        <v>182</v>
      </c>
      <c r="E84" s="56">
        <f>62874446+3123</f>
        <v>62877569</v>
      </c>
      <c r="F84" s="56">
        <f>62869446+3123</f>
        <v>62872569</v>
      </c>
      <c r="G84" s="69">
        <f>E84*100/E104</f>
        <v>9.79000311823966</v>
      </c>
      <c r="H84" s="69">
        <f>E84*100/E110</f>
        <v>9.79000311823966</v>
      </c>
      <c r="I84" s="53"/>
      <c r="J84" s="53"/>
    </row>
    <row r="85" spans="1:10" ht="12.75">
      <c r="A85" s="33"/>
      <c r="B85" s="79" t="s">
        <v>42</v>
      </c>
      <c r="C85" s="56" t="s">
        <v>113</v>
      </c>
      <c r="D85" s="56"/>
      <c r="E85" s="56"/>
      <c r="F85" s="56"/>
      <c r="G85" s="70"/>
      <c r="H85" s="94"/>
      <c r="I85" s="53"/>
      <c r="J85" s="53"/>
    </row>
    <row r="86" spans="1:10" ht="12.75">
      <c r="A86" s="33"/>
      <c r="B86" s="79" t="s">
        <v>301</v>
      </c>
      <c r="C86" s="236" t="s">
        <v>300</v>
      </c>
      <c r="D86" s="56"/>
      <c r="E86" s="56"/>
      <c r="F86" s="56"/>
      <c r="G86" s="70"/>
      <c r="H86" s="235"/>
      <c r="I86" s="53"/>
      <c r="J86" s="53"/>
    </row>
    <row r="87" spans="1:10" ht="12.75">
      <c r="A87" s="33"/>
      <c r="B87" s="79" t="s">
        <v>303</v>
      </c>
      <c r="C87" s="56" t="s">
        <v>93</v>
      </c>
      <c r="D87" s="56"/>
      <c r="E87" s="56"/>
      <c r="F87" s="56"/>
      <c r="G87" s="70"/>
      <c r="H87" s="235"/>
      <c r="I87" s="53"/>
      <c r="J87" s="53"/>
    </row>
    <row r="88" spans="1:10" ht="12.75">
      <c r="A88" s="33"/>
      <c r="B88" s="79"/>
      <c r="C88" s="81" t="s">
        <v>107</v>
      </c>
      <c r="D88" s="82">
        <f>SUM(D79:D85)</f>
        <v>330</v>
      </c>
      <c r="E88" s="82">
        <f>SUM(E79:E85)</f>
        <v>162994538</v>
      </c>
      <c r="F88" s="82">
        <f>SUM(F79:F85)</f>
        <v>162988238</v>
      </c>
      <c r="G88" s="240">
        <f>SUM(G79:G87)</f>
        <v>25.378160457762494</v>
      </c>
      <c r="H88" s="234">
        <f>SUM(H79:H87)</f>
        <v>25.378160457762494</v>
      </c>
      <c r="I88" s="106" t="s">
        <v>118</v>
      </c>
      <c r="J88" s="106" t="s">
        <v>118</v>
      </c>
    </row>
    <row r="89" spans="1:10" ht="12.75">
      <c r="A89" s="33"/>
      <c r="B89" s="78" t="s">
        <v>29</v>
      </c>
      <c r="C89" s="84" t="s">
        <v>43</v>
      </c>
      <c r="D89" s="72"/>
      <c r="E89" s="72"/>
      <c r="F89" s="72"/>
      <c r="G89" s="72"/>
      <c r="H89" s="72"/>
      <c r="I89" s="53"/>
      <c r="J89" s="53"/>
    </row>
    <row r="90" spans="1:10" ht="12.75">
      <c r="A90" s="33"/>
      <c r="B90" s="79" t="s">
        <v>20</v>
      </c>
      <c r="C90" s="56" t="s">
        <v>24</v>
      </c>
      <c r="D90" s="56">
        <f>2128+10+1</f>
        <v>2139</v>
      </c>
      <c r="E90" s="56">
        <f>10686222+539879+500</f>
        <v>11226601</v>
      </c>
      <c r="F90" s="56">
        <f>10363322+539879+500</f>
        <v>10903701</v>
      </c>
      <c r="G90" s="70">
        <f>E90*100/E104</f>
        <v>1.7479756381362723</v>
      </c>
      <c r="H90" s="70">
        <f>E90*100/E110</f>
        <v>1.7479756381362723</v>
      </c>
      <c r="I90" s="53"/>
      <c r="J90" s="53"/>
    </row>
    <row r="91" spans="1:10" ht="12.75">
      <c r="A91" s="33"/>
      <c r="B91" s="58" t="s">
        <v>22</v>
      </c>
      <c r="C91" s="71" t="s">
        <v>31</v>
      </c>
      <c r="D91" s="75"/>
      <c r="E91" s="76"/>
      <c r="F91" s="76"/>
      <c r="G91" s="76"/>
      <c r="H91" s="77"/>
      <c r="I91" s="46"/>
      <c r="J91" s="48"/>
    </row>
    <row r="92" spans="1:10" ht="12.75">
      <c r="A92" s="33"/>
      <c r="B92" s="85"/>
      <c r="C92" s="56" t="s">
        <v>44</v>
      </c>
      <c r="D92" s="67"/>
      <c r="E92" s="51"/>
      <c r="F92" s="51"/>
      <c r="G92" s="51"/>
      <c r="H92" s="68"/>
      <c r="I92" s="53"/>
      <c r="J92" s="34"/>
    </row>
    <row r="93" spans="1:10" ht="12.75">
      <c r="A93" s="33"/>
      <c r="B93" s="85"/>
      <c r="C93" s="56" t="s">
        <v>45</v>
      </c>
      <c r="D93" s="77">
        <f>229537-59+5384</f>
        <v>234862</v>
      </c>
      <c r="E93" s="56">
        <f>35383312-2303183+1759800</f>
        <v>34839929</v>
      </c>
      <c r="F93" s="56">
        <f>22143070-2282683</f>
        <v>19860387</v>
      </c>
      <c r="G93" s="70">
        <f>E93*100/E104</f>
        <v>5.4245578983699</v>
      </c>
      <c r="H93" s="70">
        <f>E93*100/E110</f>
        <v>5.4245578983699</v>
      </c>
      <c r="I93" s="95"/>
      <c r="J93" s="53"/>
    </row>
    <row r="94" spans="1:10" ht="12.75">
      <c r="A94" s="33"/>
      <c r="B94" s="39"/>
      <c r="C94" s="75" t="s">
        <v>46</v>
      </c>
      <c r="D94" s="56"/>
      <c r="E94" s="56"/>
      <c r="F94" s="56"/>
      <c r="G94" s="56"/>
      <c r="H94" s="56"/>
      <c r="I94" s="53"/>
      <c r="J94" s="53"/>
    </row>
    <row r="95" spans="1:10" ht="12.75">
      <c r="A95" s="33"/>
      <c r="B95" s="41"/>
      <c r="C95" s="56" t="s">
        <v>51</v>
      </c>
      <c r="D95" s="56">
        <v>59</v>
      </c>
      <c r="E95" s="56">
        <v>2303183</v>
      </c>
      <c r="F95" s="56">
        <v>2282683</v>
      </c>
      <c r="G95" s="70">
        <f>E95*100/E104</f>
        <v>0.35860433395375985</v>
      </c>
      <c r="H95" s="70">
        <f>E95*100/E110</f>
        <v>0.35860433395375985</v>
      </c>
      <c r="I95" s="53"/>
      <c r="J95" s="53"/>
    </row>
    <row r="96" spans="1:10" ht="12.75">
      <c r="A96" s="33"/>
      <c r="B96" s="79" t="s">
        <v>25</v>
      </c>
      <c r="C96" s="236" t="s">
        <v>300</v>
      </c>
      <c r="D96" s="56"/>
      <c r="E96" s="56"/>
      <c r="F96" s="56"/>
      <c r="G96" s="70"/>
      <c r="H96" s="70"/>
      <c r="I96" s="53"/>
      <c r="J96" s="53"/>
    </row>
    <row r="97" spans="1:10" ht="12.75">
      <c r="A97" s="33"/>
      <c r="B97" s="79" t="s">
        <v>302</v>
      </c>
      <c r="C97" s="56" t="s">
        <v>93</v>
      </c>
      <c r="D97" s="56"/>
      <c r="E97" s="56"/>
      <c r="F97" s="56"/>
      <c r="G97" s="70"/>
      <c r="H97" s="70"/>
      <c r="I97" s="53"/>
      <c r="J97" s="53"/>
    </row>
    <row r="98" spans="1:10" ht="12.75">
      <c r="A98" s="33"/>
      <c r="B98" s="86"/>
      <c r="C98" s="56" t="s">
        <v>91</v>
      </c>
      <c r="D98" s="56">
        <v>3</v>
      </c>
      <c r="E98" s="56">
        <v>160200</v>
      </c>
      <c r="F98" s="56">
        <v>0</v>
      </c>
      <c r="G98" s="70">
        <f>E98*100/E104</f>
        <v>0.02494305241893168</v>
      </c>
      <c r="H98" s="70">
        <f>E98*100/E110</f>
        <v>0.02494305241893168</v>
      </c>
      <c r="I98" s="53"/>
      <c r="J98" s="56"/>
    </row>
    <row r="99" spans="1:10" ht="12.75">
      <c r="A99" s="33"/>
      <c r="B99" s="58"/>
      <c r="C99" s="56" t="s">
        <v>92</v>
      </c>
      <c r="D99" s="56">
        <f>711+1097</f>
        <v>1808</v>
      </c>
      <c r="E99" s="56">
        <f>723339+1647710</f>
        <v>2371049</v>
      </c>
      <c r="F99" s="56">
        <f>172539+1437710</f>
        <v>1610249</v>
      </c>
      <c r="G99" s="70">
        <f>E99*100/E104</f>
        <v>0.36917103305153276</v>
      </c>
      <c r="H99" s="70">
        <f>E99*100/E110</f>
        <v>0.36917103305153276</v>
      </c>
      <c r="I99" s="53"/>
      <c r="J99" s="53"/>
    </row>
    <row r="100" spans="1:10" ht="12.75">
      <c r="A100" s="33"/>
      <c r="B100" s="58"/>
      <c r="C100" s="56" t="s">
        <v>192</v>
      </c>
      <c r="D100" s="56"/>
      <c r="E100" s="56"/>
      <c r="F100" s="56"/>
      <c r="G100" s="70"/>
      <c r="H100" s="70"/>
      <c r="I100" s="53"/>
      <c r="J100" s="53"/>
    </row>
    <row r="101" spans="1:10" ht="12.75">
      <c r="A101" s="33"/>
      <c r="B101" s="37"/>
      <c r="C101" s="81" t="s">
        <v>108</v>
      </c>
      <c r="D101" s="60">
        <f>SUM(D90:D100)</f>
        <v>238871</v>
      </c>
      <c r="E101" s="60">
        <f>SUM(E90:E100)</f>
        <v>50900962</v>
      </c>
      <c r="F101" s="60">
        <f>SUM(F90:F100)</f>
        <v>34657020</v>
      </c>
      <c r="G101" s="241">
        <v>7.92</v>
      </c>
      <c r="H101" s="241">
        <v>7.92</v>
      </c>
      <c r="I101" s="106" t="s">
        <v>118</v>
      </c>
      <c r="J101" s="106" t="s">
        <v>118</v>
      </c>
    </row>
    <row r="102" spans="1:10" ht="12.75">
      <c r="A102" s="33"/>
      <c r="B102" s="37"/>
      <c r="C102" s="64" t="s">
        <v>47</v>
      </c>
      <c r="D102" s="75"/>
      <c r="E102" s="76"/>
      <c r="F102" s="76"/>
      <c r="G102" s="76"/>
      <c r="H102" s="76"/>
      <c r="I102" s="105"/>
      <c r="J102" s="35"/>
    </row>
    <row r="103" spans="1:10" ht="12.75">
      <c r="A103" s="33"/>
      <c r="B103" s="39"/>
      <c r="C103" s="68" t="s">
        <v>109</v>
      </c>
      <c r="D103" s="96">
        <f>D101+D88</f>
        <v>239201</v>
      </c>
      <c r="E103" s="96">
        <f>E101+E88</f>
        <v>213895500</v>
      </c>
      <c r="F103" s="96">
        <f>F101+F88</f>
        <v>197645258</v>
      </c>
      <c r="G103" s="97">
        <f>E103*100/E104</f>
        <v>33.3034124136929</v>
      </c>
      <c r="H103" s="97">
        <f>E103*100/E110</f>
        <v>33.3034124136929</v>
      </c>
      <c r="I103" s="107"/>
      <c r="J103" s="107"/>
    </row>
    <row r="104" spans="1:10" ht="12.75">
      <c r="A104" s="33"/>
      <c r="B104" s="41"/>
      <c r="C104" s="77" t="s">
        <v>48</v>
      </c>
      <c r="D104" s="56">
        <f>D103+D56</f>
        <v>239202</v>
      </c>
      <c r="E104" s="56">
        <f>E103+E56</f>
        <v>642263013</v>
      </c>
      <c r="F104" s="56">
        <f>F103+F56</f>
        <v>626012771</v>
      </c>
      <c r="G104" s="70">
        <f>E104*100/E104</f>
        <v>100</v>
      </c>
      <c r="H104" s="70">
        <f>E104*100/E110</f>
        <v>100</v>
      </c>
      <c r="I104" s="106" t="s">
        <v>118</v>
      </c>
      <c r="J104" s="106" t="s">
        <v>118</v>
      </c>
    </row>
    <row r="105" spans="1:10" ht="12.75">
      <c r="A105" s="33"/>
      <c r="B105" s="87" t="s">
        <v>49</v>
      </c>
      <c r="C105" s="59" t="s">
        <v>50</v>
      </c>
      <c r="D105" s="66"/>
      <c r="E105" s="64"/>
      <c r="F105" s="64"/>
      <c r="G105" s="64"/>
      <c r="H105" s="182"/>
      <c r="I105" s="108"/>
      <c r="J105" s="35"/>
    </row>
    <row r="106" spans="1:10" ht="12.75">
      <c r="A106" s="33"/>
      <c r="B106" s="37"/>
      <c r="C106" s="71" t="s">
        <v>114</v>
      </c>
      <c r="D106" s="59">
        <v>0</v>
      </c>
      <c r="E106" s="59">
        <v>0</v>
      </c>
      <c r="F106" s="59">
        <v>0</v>
      </c>
      <c r="G106" s="98">
        <v>0</v>
      </c>
      <c r="H106" s="70">
        <v>0</v>
      </c>
      <c r="I106" s="106" t="s">
        <v>118</v>
      </c>
      <c r="J106" s="106" t="s">
        <v>118</v>
      </c>
    </row>
    <row r="107" spans="1:10" ht="12.75">
      <c r="A107" s="33"/>
      <c r="B107" s="39"/>
      <c r="C107" s="54" t="s">
        <v>115</v>
      </c>
      <c r="D107" s="75"/>
      <c r="E107" s="76"/>
      <c r="F107" s="76"/>
      <c r="G107" s="76"/>
      <c r="H107" s="76"/>
      <c r="I107" s="90"/>
      <c r="J107" s="34"/>
    </row>
    <row r="108" spans="1:10" ht="12.75">
      <c r="A108" s="33"/>
      <c r="B108" s="39">
        <v>1</v>
      </c>
      <c r="C108" s="56" t="s">
        <v>152</v>
      </c>
      <c r="D108" s="56">
        <v>0</v>
      </c>
      <c r="E108" s="56">
        <v>0</v>
      </c>
      <c r="F108" s="56">
        <v>0</v>
      </c>
      <c r="G108" s="70">
        <v>0</v>
      </c>
      <c r="H108" s="70">
        <v>0</v>
      </c>
      <c r="I108" s="53"/>
      <c r="J108" s="53"/>
    </row>
    <row r="109" spans="1:10" ht="12.75">
      <c r="A109" s="33"/>
      <c r="B109" s="39">
        <v>2</v>
      </c>
      <c r="C109" s="59" t="s">
        <v>221</v>
      </c>
      <c r="D109" s="59">
        <v>0</v>
      </c>
      <c r="E109" s="59">
        <v>0</v>
      </c>
      <c r="F109" s="59">
        <v>0</v>
      </c>
      <c r="G109" s="98">
        <v>0</v>
      </c>
      <c r="H109" s="98">
        <v>0</v>
      </c>
      <c r="I109" s="37"/>
      <c r="J109" s="37"/>
    </row>
    <row r="110" spans="1:10" ht="12.75">
      <c r="A110" s="153"/>
      <c r="B110" s="53"/>
      <c r="C110" s="82" t="s">
        <v>90</v>
      </c>
      <c r="D110" s="82">
        <f>D106+D104</f>
        <v>239202</v>
      </c>
      <c r="E110" s="82">
        <f>E106+E104</f>
        <v>642263013</v>
      </c>
      <c r="F110" s="82">
        <f>F106+F104</f>
        <v>626012771</v>
      </c>
      <c r="G110" s="83">
        <f>G56+G103</f>
        <v>100</v>
      </c>
      <c r="H110" s="83">
        <f>H106+H104</f>
        <v>100</v>
      </c>
      <c r="I110" s="83">
        <f>I56</f>
        <v>0</v>
      </c>
      <c r="J110" s="201">
        <f>J56</f>
        <v>0</v>
      </c>
    </row>
    <row r="111" spans="1:10" ht="12.75">
      <c r="A111" s="1"/>
      <c r="B111" s="1"/>
      <c r="C111" s="30"/>
      <c r="D111" s="31"/>
      <c r="E111" s="32"/>
      <c r="F111" s="32"/>
      <c r="G111" s="1"/>
      <c r="H111" s="1"/>
      <c r="I111" s="1"/>
      <c r="J111" s="1"/>
    </row>
    <row r="112" spans="1:10" ht="12.75">
      <c r="A112" s="1"/>
      <c r="B112" s="1"/>
      <c r="C112" s="1"/>
      <c r="D112" s="1"/>
      <c r="E112" s="1"/>
      <c r="F112" s="1"/>
      <c r="G112" s="1"/>
      <c r="H112" s="200"/>
      <c r="I112" s="1"/>
      <c r="J112" s="1"/>
    </row>
    <row r="113" spans="1:10" ht="12.75">
      <c r="A113" s="1"/>
      <c r="B113" s="1"/>
      <c r="C113" s="1"/>
      <c r="D113" s="1"/>
      <c r="E113" s="1"/>
      <c r="F113" s="1"/>
      <c r="G113" s="1" t="s">
        <v>98</v>
      </c>
      <c r="H113" s="1"/>
      <c r="I113" s="1"/>
      <c r="J113" s="1"/>
    </row>
    <row r="114" spans="1:10" ht="12.75">
      <c r="A114" s="1"/>
      <c r="B114" s="1"/>
      <c r="C114" s="1"/>
      <c r="D114" s="1"/>
      <c r="E114" s="1"/>
      <c r="F114" s="1"/>
      <c r="G114" s="1"/>
      <c r="H114" s="1"/>
      <c r="I114" s="1"/>
      <c r="J114" s="1"/>
    </row>
  </sheetData>
  <sheetProtection/>
  <mergeCells count="92">
    <mergeCell ref="I71:J71"/>
    <mergeCell ref="G72:H72"/>
    <mergeCell ref="I72:J72"/>
    <mergeCell ref="G73:H73"/>
    <mergeCell ref="G74:H74"/>
    <mergeCell ref="C22:E22"/>
    <mergeCell ref="G22:H22"/>
    <mergeCell ref="G71:H71"/>
    <mergeCell ref="G31:H31"/>
    <mergeCell ref="G32:H32"/>
    <mergeCell ref="G24:H24"/>
    <mergeCell ref="G23:H23"/>
    <mergeCell ref="G56:G57"/>
    <mergeCell ref="H56:H57"/>
    <mergeCell ref="B70:J70"/>
    <mergeCell ref="G30:H30"/>
    <mergeCell ref="I28:J28"/>
    <mergeCell ref="I29:J29"/>
    <mergeCell ref="I30:J30"/>
    <mergeCell ref="I26:J26"/>
    <mergeCell ref="I27:J27"/>
    <mergeCell ref="I32:J32"/>
    <mergeCell ref="C28:E28"/>
    <mergeCell ref="C29:E29"/>
    <mergeCell ref="C30:E30"/>
    <mergeCell ref="G28:H28"/>
    <mergeCell ref="G29:H29"/>
    <mergeCell ref="G18:H18"/>
    <mergeCell ref="C25:E25"/>
    <mergeCell ref="I19:J19"/>
    <mergeCell ref="I20:J20"/>
    <mergeCell ref="I21:J21"/>
    <mergeCell ref="I22:J22"/>
    <mergeCell ref="I31:J31"/>
    <mergeCell ref="I23:J23"/>
    <mergeCell ref="I24:J24"/>
    <mergeCell ref="I25:J25"/>
    <mergeCell ref="C20:E20"/>
    <mergeCell ref="C21:E21"/>
    <mergeCell ref="G19:H19"/>
    <mergeCell ref="G20:H20"/>
    <mergeCell ref="G21:H21"/>
    <mergeCell ref="C19:E19"/>
    <mergeCell ref="C17:E17"/>
    <mergeCell ref="C16:E16"/>
    <mergeCell ref="C14:E14"/>
    <mergeCell ref="C18:E18"/>
    <mergeCell ref="C15:E15"/>
    <mergeCell ref="I15:J15"/>
    <mergeCell ref="I16:J16"/>
    <mergeCell ref="I17:J17"/>
    <mergeCell ref="I18:J18"/>
    <mergeCell ref="C7:E7"/>
    <mergeCell ref="C13:E13"/>
    <mergeCell ref="I7:J7"/>
    <mergeCell ref="I8:J8"/>
    <mergeCell ref="I9:J9"/>
    <mergeCell ref="I12:J12"/>
    <mergeCell ref="C12:E12"/>
    <mergeCell ref="G7:H7"/>
    <mergeCell ref="I10:J10"/>
    <mergeCell ref="I11:J11"/>
    <mergeCell ref="F56:F57"/>
    <mergeCell ref="G8:H8"/>
    <mergeCell ref="I14:J14"/>
    <mergeCell ref="C8:E8"/>
    <mergeCell ref="C9:E9"/>
    <mergeCell ref="C10:E10"/>
    <mergeCell ref="C11:E11"/>
    <mergeCell ref="G9:H9"/>
    <mergeCell ref="G17:H17"/>
    <mergeCell ref="G10:H10"/>
    <mergeCell ref="I56:I57"/>
    <mergeCell ref="J56:J57"/>
    <mergeCell ref="D78:J78"/>
    <mergeCell ref="C3:I3"/>
    <mergeCell ref="C4:I4"/>
    <mergeCell ref="G34:H34"/>
    <mergeCell ref="G35:H35"/>
    <mergeCell ref="G36:H36"/>
    <mergeCell ref="D56:D57"/>
    <mergeCell ref="E56:E57"/>
    <mergeCell ref="I5:J5"/>
    <mergeCell ref="G33:H33"/>
    <mergeCell ref="I33:J33"/>
    <mergeCell ref="I34:J34"/>
    <mergeCell ref="B6:J6"/>
    <mergeCell ref="G11:H11"/>
    <mergeCell ref="G12:H12"/>
    <mergeCell ref="G14:H14"/>
    <mergeCell ref="G15:H15"/>
    <mergeCell ref="G16:H16"/>
  </mergeCells>
  <printOptions/>
  <pageMargins left="0.48" right="0.39" top="0.2" bottom="0" header="0.39" footer="0.5"/>
  <pageSetup horizontalDpi="600" verticalDpi="600" orientation="portrait" scale="95"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2:L84"/>
  <sheetViews>
    <sheetView view="pageBreakPreview" zoomScale="85" zoomScaleNormal="85" zoomScaleSheetLayoutView="85" zoomScalePageLayoutView="0" workbookViewId="0" topLeftCell="A28">
      <selection activeCell="D42" sqref="D42"/>
    </sheetView>
  </sheetViews>
  <sheetFormatPr defaultColWidth="9.140625" defaultRowHeight="12.75"/>
  <cols>
    <col min="1" max="1" width="5.7109375" style="0" customWidth="1"/>
    <col min="2" max="2" width="35.421875" style="0" customWidth="1"/>
    <col min="3" max="3" width="12.00390625" style="0" customWidth="1"/>
    <col min="4" max="4" width="12.57421875" style="0" customWidth="1"/>
    <col min="5" max="5" width="7.140625" style="0" customWidth="1"/>
    <col min="6" max="6" width="9.57421875" style="0" customWidth="1"/>
    <col min="7" max="7" width="12.00390625" style="0" customWidth="1"/>
    <col min="8" max="8" width="11.28125" style="0" bestFit="1" customWidth="1"/>
    <col min="9" max="9" width="8.7109375" style="0" customWidth="1"/>
    <col min="11" max="11" width="11.00390625" style="0" customWidth="1"/>
    <col min="12" max="12" width="21.00390625" style="0" bestFit="1" customWidth="1"/>
  </cols>
  <sheetData>
    <row r="2" spans="1:12" ht="18">
      <c r="A2" s="268" t="s">
        <v>297</v>
      </c>
      <c r="B2" s="353"/>
      <c r="C2" s="353"/>
      <c r="D2" s="353"/>
      <c r="E2" s="353"/>
      <c r="F2" s="353"/>
      <c r="G2" s="353"/>
      <c r="H2" s="353"/>
      <c r="I2" s="353"/>
      <c r="J2" s="353"/>
      <c r="K2" s="353"/>
      <c r="L2" s="353"/>
    </row>
    <row r="3" spans="1:12" ht="15">
      <c r="A3" s="354" t="s">
        <v>228</v>
      </c>
      <c r="B3" s="354"/>
      <c r="C3" s="354"/>
      <c r="D3" s="354"/>
      <c r="E3" s="354"/>
      <c r="F3" s="354"/>
      <c r="G3" s="354"/>
      <c r="H3" s="354"/>
      <c r="I3" s="354"/>
      <c r="J3" s="354"/>
      <c r="K3" s="354"/>
      <c r="L3" s="354"/>
    </row>
    <row r="4" spans="1:11" ht="12.75">
      <c r="A4" s="15"/>
      <c r="B4" s="208" t="s">
        <v>53</v>
      </c>
      <c r="C4" s="208"/>
      <c r="D4" s="207"/>
      <c r="E4" s="207"/>
      <c r="F4" s="207"/>
      <c r="G4" s="207"/>
      <c r="H4" s="207"/>
      <c r="I4" s="207"/>
      <c r="J4" s="207"/>
      <c r="K4" s="207"/>
    </row>
    <row r="5" spans="1:12" ht="12.75">
      <c r="A5" s="101" t="s">
        <v>54</v>
      </c>
      <c r="B5" s="6" t="s">
        <v>55</v>
      </c>
      <c r="C5" s="290" t="s">
        <v>229</v>
      </c>
      <c r="D5" s="291"/>
      <c r="E5" s="355" t="s">
        <v>230</v>
      </c>
      <c r="F5" s="356"/>
      <c r="G5" s="357"/>
      <c r="H5" s="299" t="s">
        <v>231</v>
      </c>
      <c r="I5" s="291"/>
      <c r="J5" s="299" t="s">
        <v>232</v>
      </c>
      <c r="K5" s="291"/>
      <c r="L5" s="6" t="s">
        <v>233</v>
      </c>
    </row>
    <row r="6" spans="1:12" ht="12.75">
      <c r="A6" s="123"/>
      <c r="B6" s="7"/>
      <c r="C6" s="19"/>
      <c r="D6" s="22"/>
      <c r="E6" s="209"/>
      <c r="F6" s="210"/>
      <c r="G6" s="211"/>
      <c r="H6" s="109"/>
      <c r="I6" s="22"/>
      <c r="J6" s="334" t="s">
        <v>202</v>
      </c>
      <c r="K6" s="327"/>
      <c r="L6" s="7" t="s">
        <v>234</v>
      </c>
    </row>
    <row r="7" spans="1:12" ht="12.75">
      <c r="A7" s="123"/>
      <c r="B7" s="7"/>
      <c r="C7" s="19"/>
      <c r="D7" s="22"/>
      <c r="E7" s="209"/>
      <c r="F7" s="210"/>
      <c r="G7" s="211"/>
      <c r="H7" s="109"/>
      <c r="I7" s="22"/>
      <c r="J7" s="109"/>
      <c r="K7" s="22"/>
      <c r="L7" s="7" t="s">
        <v>235</v>
      </c>
    </row>
    <row r="8" spans="1:12" ht="12.75">
      <c r="A8" s="123"/>
      <c r="B8" s="7"/>
      <c r="C8" s="19"/>
      <c r="D8" s="22"/>
      <c r="E8" s="209"/>
      <c r="F8" s="210"/>
      <c r="G8" s="211"/>
      <c r="H8" s="109"/>
      <c r="I8" s="22"/>
      <c r="J8" s="109"/>
      <c r="K8" s="22"/>
      <c r="L8" s="7" t="s">
        <v>236</v>
      </c>
    </row>
    <row r="9" spans="1:12" ht="12.75">
      <c r="A9" s="123"/>
      <c r="B9" s="3"/>
      <c r="C9" s="1"/>
      <c r="D9" s="18"/>
      <c r="E9" s="103"/>
      <c r="F9" s="212"/>
      <c r="G9" s="213"/>
      <c r="H9" s="103"/>
      <c r="I9" s="213"/>
      <c r="J9" s="103"/>
      <c r="K9" s="213"/>
      <c r="L9" s="7" t="s">
        <v>237</v>
      </c>
    </row>
    <row r="10" spans="1:12" ht="12.75">
      <c r="A10" s="123"/>
      <c r="B10" s="3"/>
      <c r="C10" s="212"/>
      <c r="D10" s="213"/>
      <c r="E10" s="103"/>
      <c r="F10" s="212"/>
      <c r="G10" s="213"/>
      <c r="H10" s="103"/>
      <c r="I10" s="213"/>
      <c r="J10" s="103"/>
      <c r="K10" s="213"/>
      <c r="L10" s="7" t="s">
        <v>238</v>
      </c>
    </row>
    <row r="11" spans="1:12" ht="12.75">
      <c r="A11" s="123"/>
      <c r="B11" s="3"/>
      <c r="C11" s="212"/>
      <c r="D11" s="213"/>
      <c r="E11" s="103"/>
      <c r="F11" s="212"/>
      <c r="G11" s="213"/>
      <c r="H11" s="103"/>
      <c r="I11" s="213"/>
      <c r="J11" s="103"/>
      <c r="K11" s="213"/>
      <c r="L11" s="7" t="s">
        <v>239</v>
      </c>
    </row>
    <row r="12" spans="1:12" ht="12.75">
      <c r="A12" s="123"/>
      <c r="B12" s="3"/>
      <c r="C12" s="212"/>
      <c r="D12" s="213"/>
      <c r="E12" s="103"/>
      <c r="F12" s="212"/>
      <c r="G12" s="213"/>
      <c r="H12" s="103"/>
      <c r="I12" s="213"/>
      <c r="J12" s="103"/>
      <c r="K12" s="213"/>
      <c r="L12" s="7" t="s">
        <v>240</v>
      </c>
    </row>
    <row r="13" spans="1:12" ht="12.75">
      <c r="A13" s="112"/>
      <c r="B13" s="39"/>
      <c r="C13" s="193" t="s">
        <v>241</v>
      </c>
      <c r="D13" s="193" t="s">
        <v>130</v>
      </c>
      <c r="E13" s="193" t="s">
        <v>242</v>
      </c>
      <c r="F13" s="193" t="s">
        <v>111</v>
      </c>
      <c r="G13" s="193" t="s">
        <v>243</v>
      </c>
      <c r="H13" s="193" t="s">
        <v>241</v>
      </c>
      <c r="I13" s="193" t="s">
        <v>244</v>
      </c>
      <c r="J13" s="193" t="s">
        <v>241</v>
      </c>
      <c r="K13" s="193" t="s">
        <v>244</v>
      </c>
      <c r="L13" s="38"/>
    </row>
    <row r="14" spans="1:12" ht="12.75">
      <c r="A14" s="112"/>
      <c r="B14" s="39"/>
      <c r="C14" s="214" t="s">
        <v>9</v>
      </c>
      <c r="D14" s="214" t="s">
        <v>131</v>
      </c>
      <c r="E14" s="214"/>
      <c r="F14" s="214" t="s">
        <v>245</v>
      </c>
      <c r="G14" s="214" t="s">
        <v>131</v>
      </c>
      <c r="H14" s="214" t="s">
        <v>212</v>
      </c>
      <c r="I14" s="214" t="s">
        <v>246</v>
      </c>
      <c r="J14" s="214" t="s">
        <v>247</v>
      </c>
      <c r="K14" s="214" t="s">
        <v>246</v>
      </c>
      <c r="L14" s="40"/>
    </row>
    <row r="15" spans="1:12" ht="12.75">
      <c r="A15" s="112"/>
      <c r="B15" s="39"/>
      <c r="C15" s="214"/>
      <c r="D15" s="214" t="s">
        <v>248</v>
      </c>
      <c r="E15" s="214"/>
      <c r="F15" s="214"/>
      <c r="G15" s="214" t="s">
        <v>248</v>
      </c>
      <c r="H15" s="214" t="s">
        <v>249</v>
      </c>
      <c r="I15" s="214" t="s">
        <v>250</v>
      </c>
      <c r="J15" s="214" t="s">
        <v>251</v>
      </c>
      <c r="K15" s="214" t="s">
        <v>252</v>
      </c>
      <c r="L15" s="40"/>
    </row>
    <row r="16" spans="1:12" ht="12.75">
      <c r="A16" s="112"/>
      <c r="B16" s="39"/>
      <c r="C16" s="71"/>
      <c r="D16" s="71"/>
      <c r="E16" s="71"/>
      <c r="F16" s="71"/>
      <c r="G16" s="214" t="s">
        <v>253</v>
      </c>
      <c r="H16" s="214"/>
      <c r="I16" s="214" t="s">
        <v>254</v>
      </c>
      <c r="J16" s="214" t="s">
        <v>249</v>
      </c>
      <c r="K16" s="214" t="s">
        <v>143</v>
      </c>
      <c r="L16" s="40"/>
    </row>
    <row r="17" spans="1:12" ht="12.75">
      <c r="A17" s="112"/>
      <c r="B17" s="39"/>
      <c r="C17" s="71"/>
      <c r="D17" s="71"/>
      <c r="E17" s="71"/>
      <c r="F17" s="71"/>
      <c r="G17" s="214" t="s">
        <v>255</v>
      </c>
      <c r="H17" s="214"/>
      <c r="I17" s="214" t="s">
        <v>256</v>
      </c>
      <c r="J17" s="71"/>
      <c r="K17" s="214" t="s">
        <v>254</v>
      </c>
      <c r="L17" s="40"/>
    </row>
    <row r="18" spans="1:12" ht="12.75">
      <c r="A18" s="43"/>
      <c r="B18" s="41"/>
      <c r="C18" s="54"/>
      <c r="D18" s="54"/>
      <c r="E18" s="54"/>
      <c r="F18" s="54"/>
      <c r="G18" s="54"/>
      <c r="H18" s="54"/>
      <c r="I18" s="54"/>
      <c r="J18" s="54"/>
      <c r="K18" s="191" t="s">
        <v>256</v>
      </c>
      <c r="L18" s="215"/>
    </row>
    <row r="19" spans="1:12" ht="12.75">
      <c r="A19" s="107" t="s">
        <v>122</v>
      </c>
      <c r="B19" s="107" t="s">
        <v>123</v>
      </c>
      <c r="C19" s="192" t="s">
        <v>124</v>
      </c>
      <c r="D19" s="192" t="s">
        <v>125</v>
      </c>
      <c r="E19" s="192" t="s">
        <v>126</v>
      </c>
      <c r="F19" s="192" t="s">
        <v>127</v>
      </c>
      <c r="G19" s="192" t="s">
        <v>128</v>
      </c>
      <c r="H19" s="192" t="s">
        <v>129</v>
      </c>
      <c r="I19" s="192" t="s">
        <v>257</v>
      </c>
      <c r="J19" s="192" t="s">
        <v>258</v>
      </c>
      <c r="K19" s="192" t="s">
        <v>259</v>
      </c>
      <c r="L19" s="107" t="s">
        <v>260</v>
      </c>
    </row>
    <row r="20" spans="1:12" ht="12.75">
      <c r="A20" s="16">
        <v>1</v>
      </c>
      <c r="B20" s="216" t="s">
        <v>96</v>
      </c>
      <c r="C20" s="4">
        <f>382006827+46360686</f>
        <v>428367513</v>
      </c>
      <c r="D20" s="217">
        <f>C20*100/642263013</f>
        <v>66.6965875863071</v>
      </c>
      <c r="E20" s="133">
        <v>0</v>
      </c>
      <c r="F20" s="217">
        <v>0</v>
      </c>
      <c r="G20" s="217">
        <v>0</v>
      </c>
      <c r="H20" s="26">
        <v>0</v>
      </c>
      <c r="I20" s="26">
        <v>0</v>
      </c>
      <c r="J20" s="26">
        <v>0</v>
      </c>
      <c r="K20" s="26">
        <v>0</v>
      </c>
      <c r="L20" s="202">
        <f>D20</f>
        <v>66.6965875863071</v>
      </c>
    </row>
    <row r="21" spans="1:12" ht="12.75">
      <c r="A21" s="12"/>
      <c r="B21" s="13" t="s">
        <v>57</v>
      </c>
      <c r="C21" s="13">
        <f>SUM(C20:C20)</f>
        <v>428367513</v>
      </c>
      <c r="D21" s="29">
        <f>SUM(D20:D20)</f>
        <v>66.6965875863071</v>
      </c>
      <c r="E21" s="13">
        <v>0</v>
      </c>
      <c r="F21" s="29">
        <f>E21*100/C21</f>
        <v>0</v>
      </c>
      <c r="G21" s="29">
        <f>E21*100/461804274</f>
        <v>0</v>
      </c>
      <c r="H21" s="13">
        <v>0</v>
      </c>
      <c r="I21" s="13">
        <v>0</v>
      </c>
      <c r="J21" s="13">
        <v>0</v>
      </c>
      <c r="K21" s="13">
        <v>0</v>
      </c>
      <c r="L21" s="29">
        <f>SUM(L20:L20)</f>
        <v>66.6965875863071</v>
      </c>
    </row>
    <row r="22" spans="1:12" ht="12.75">
      <c r="A22" s="212"/>
      <c r="B22" s="1" t="s">
        <v>261</v>
      </c>
      <c r="C22" s="1"/>
      <c r="D22" s="1"/>
      <c r="E22" s="1"/>
      <c r="F22" s="1"/>
      <c r="G22" s="1"/>
      <c r="H22" s="1"/>
      <c r="I22" s="1"/>
      <c r="J22" s="1"/>
      <c r="K22" s="1"/>
      <c r="L22" s="200"/>
    </row>
    <row r="23" spans="1:12" ht="12.75">
      <c r="A23" s="212"/>
      <c r="B23" s="1"/>
      <c r="C23" s="1"/>
      <c r="D23" s="1"/>
      <c r="E23" s="1"/>
      <c r="F23" s="1"/>
      <c r="G23" s="1"/>
      <c r="H23" s="1"/>
      <c r="I23" s="1"/>
      <c r="J23" s="1"/>
      <c r="K23" s="1"/>
      <c r="L23" s="1"/>
    </row>
    <row r="24" spans="1:12" ht="15">
      <c r="A24" s="349" t="s">
        <v>262</v>
      </c>
      <c r="B24" s="349"/>
      <c r="C24" s="349"/>
      <c r="D24" s="349"/>
      <c r="E24" s="349"/>
      <c r="F24" s="349"/>
      <c r="G24" s="349"/>
      <c r="H24" s="349"/>
      <c r="I24" s="349"/>
      <c r="J24" s="349"/>
      <c r="K24" s="349"/>
      <c r="L24" s="349"/>
    </row>
    <row r="25" spans="1:12" ht="12.75">
      <c r="A25" s="349" t="s">
        <v>263</v>
      </c>
      <c r="B25" s="349"/>
      <c r="C25" s="349"/>
      <c r="D25" s="349"/>
      <c r="E25" s="349"/>
      <c r="F25" s="349"/>
      <c r="G25" s="349"/>
      <c r="H25" s="349"/>
      <c r="I25" s="349"/>
      <c r="J25" s="349"/>
      <c r="K25" s="349"/>
      <c r="L25" s="349"/>
    </row>
    <row r="26" spans="1:12" ht="12.75">
      <c r="A26" s="207"/>
      <c r="B26" s="1"/>
      <c r="C26" s="1"/>
      <c r="D26" s="1"/>
      <c r="E26" s="1"/>
      <c r="F26" s="1"/>
      <c r="G26" s="1"/>
      <c r="H26" s="1"/>
      <c r="I26" s="1"/>
      <c r="J26" s="1"/>
      <c r="K26" s="1"/>
      <c r="L26" s="1"/>
    </row>
    <row r="27" spans="1:12" ht="12.75">
      <c r="A27" s="37" t="s">
        <v>54</v>
      </c>
      <c r="B27" s="110" t="s">
        <v>55</v>
      </c>
      <c r="C27" s="38" t="s">
        <v>1</v>
      </c>
      <c r="D27" s="345" t="s">
        <v>264</v>
      </c>
      <c r="E27" s="346"/>
      <c r="F27" s="345" t="s">
        <v>265</v>
      </c>
      <c r="G27" s="347"/>
      <c r="H27" s="350"/>
      <c r="I27" s="345" t="s">
        <v>266</v>
      </c>
      <c r="J27" s="347"/>
      <c r="K27" s="347"/>
      <c r="L27" s="38" t="s">
        <v>233</v>
      </c>
    </row>
    <row r="28" spans="1:12" ht="12.75">
      <c r="A28" s="39"/>
      <c r="B28" s="111"/>
      <c r="C28" s="40" t="s">
        <v>56</v>
      </c>
      <c r="D28" s="343" t="s">
        <v>60</v>
      </c>
      <c r="E28" s="348"/>
      <c r="F28" s="345" t="s">
        <v>267</v>
      </c>
      <c r="G28" s="346"/>
      <c r="H28" s="219" t="s">
        <v>244</v>
      </c>
      <c r="I28" s="345" t="s">
        <v>268</v>
      </c>
      <c r="J28" s="347"/>
      <c r="K28" s="110" t="s">
        <v>269</v>
      </c>
      <c r="L28" s="40" t="s">
        <v>234</v>
      </c>
    </row>
    <row r="29" spans="1:12" ht="12.75">
      <c r="A29" s="39"/>
      <c r="B29" s="111"/>
      <c r="C29" s="40" t="s">
        <v>249</v>
      </c>
      <c r="D29" s="343" t="s">
        <v>14</v>
      </c>
      <c r="E29" s="348"/>
      <c r="F29" s="343" t="s">
        <v>249</v>
      </c>
      <c r="G29" s="344"/>
      <c r="H29" s="220" t="s">
        <v>270</v>
      </c>
      <c r="I29" s="343" t="s">
        <v>271</v>
      </c>
      <c r="J29" s="348"/>
      <c r="K29" s="111" t="s">
        <v>246</v>
      </c>
      <c r="L29" s="40" t="s">
        <v>235</v>
      </c>
    </row>
    <row r="30" spans="1:12" ht="12.75">
      <c r="A30" s="39"/>
      <c r="B30" s="111"/>
      <c r="C30" s="40"/>
      <c r="D30" s="343" t="s">
        <v>272</v>
      </c>
      <c r="E30" s="348"/>
      <c r="F30" s="123"/>
      <c r="G30" s="154"/>
      <c r="H30" s="220" t="s">
        <v>241</v>
      </c>
      <c r="I30" s="221"/>
      <c r="J30" s="222"/>
      <c r="K30" s="111" t="s">
        <v>273</v>
      </c>
      <c r="L30" s="40" t="s">
        <v>217</v>
      </c>
    </row>
    <row r="31" spans="1:12" ht="12.75">
      <c r="A31" s="39"/>
      <c r="B31" s="112"/>
      <c r="C31" s="39"/>
      <c r="D31" s="343" t="s">
        <v>248</v>
      </c>
      <c r="E31" s="348"/>
      <c r="F31" s="123"/>
      <c r="G31" s="190"/>
      <c r="H31" s="220" t="s">
        <v>274</v>
      </c>
      <c r="I31" s="221"/>
      <c r="J31" s="222"/>
      <c r="K31" s="111" t="s">
        <v>275</v>
      </c>
      <c r="L31" s="40" t="s">
        <v>276</v>
      </c>
    </row>
    <row r="32" spans="1:12" ht="12.75">
      <c r="A32" s="39"/>
      <c r="B32" s="112"/>
      <c r="C32" s="39"/>
      <c r="D32" s="343" t="s">
        <v>277</v>
      </c>
      <c r="E32" s="348"/>
      <c r="F32" s="123"/>
      <c r="G32" s="190"/>
      <c r="H32" s="220" t="s">
        <v>278</v>
      </c>
      <c r="I32" s="221"/>
      <c r="J32" s="222"/>
      <c r="K32" s="111" t="s">
        <v>279</v>
      </c>
      <c r="L32" s="40" t="s">
        <v>239</v>
      </c>
    </row>
    <row r="33" spans="1:12" ht="12.75">
      <c r="A33" s="39"/>
      <c r="B33" s="112"/>
      <c r="C33" s="39"/>
      <c r="D33" s="343" t="s">
        <v>280</v>
      </c>
      <c r="E33" s="348"/>
      <c r="F33" s="123"/>
      <c r="G33" s="190"/>
      <c r="H33" s="220" t="s">
        <v>256</v>
      </c>
      <c r="I33" s="223"/>
      <c r="J33" s="222"/>
      <c r="K33" s="111" t="s">
        <v>256</v>
      </c>
      <c r="L33" s="40" t="s">
        <v>240</v>
      </c>
    </row>
    <row r="34" spans="1:12" ht="12.75">
      <c r="A34" s="39"/>
      <c r="B34" s="43"/>
      <c r="C34" s="41"/>
      <c r="D34" s="335" t="s">
        <v>281</v>
      </c>
      <c r="E34" s="352"/>
      <c r="F34" s="43"/>
      <c r="G34" s="44"/>
      <c r="H34" s="11"/>
      <c r="I34" s="224"/>
      <c r="J34" s="225"/>
      <c r="K34" s="99"/>
      <c r="L34" s="215"/>
    </row>
    <row r="35" spans="1:12" ht="12.75">
      <c r="A35" s="53">
        <v>1</v>
      </c>
      <c r="B35" s="226" t="s">
        <v>97</v>
      </c>
      <c r="C35" s="205">
        <v>71655602</v>
      </c>
      <c r="D35" s="339">
        <f>C35*100/642263013</f>
        <v>11.156738057403906</v>
      </c>
      <c r="E35" s="340"/>
      <c r="F35" s="43"/>
      <c r="G35" s="44"/>
      <c r="H35" s="11"/>
      <c r="I35" s="224"/>
      <c r="J35" s="225"/>
      <c r="K35" s="99"/>
      <c r="L35" s="181">
        <f>D35</f>
        <v>11.156738057403906</v>
      </c>
    </row>
    <row r="36" spans="1:12" ht="12.75">
      <c r="A36" s="53">
        <v>2</v>
      </c>
      <c r="B36" s="226" t="s">
        <v>191</v>
      </c>
      <c r="C36" s="4">
        <v>14365219</v>
      </c>
      <c r="D36" s="339">
        <f>C36*100/642263013</f>
        <v>2.2366567448591343</v>
      </c>
      <c r="E36" s="340"/>
      <c r="F36" s="43"/>
      <c r="G36" s="44"/>
      <c r="H36" s="11"/>
      <c r="I36" s="224"/>
      <c r="J36" s="225"/>
      <c r="K36" s="99"/>
      <c r="L36" s="181">
        <f>D36</f>
        <v>2.2366567448591343</v>
      </c>
    </row>
    <row r="37" spans="1:12" ht="12.75">
      <c r="A37" s="12"/>
      <c r="B37" s="227" t="s">
        <v>282</v>
      </c>
      <c r="C37" s="28">
        <f>SUM(C35:C36)</f>
        <v>86020821</v>
      </c>
      <c r="D37" s="341">
        <f>SUM(D35:D36)</f>
        <v>13.39339480226304</v>
      </c>
      <c r="E37" s="341"/>
      <c r="F37" s="342"/>
      <c r="G37" s="342"/>
      <c r="H37" s="28"/>
      <c r="I37" s="342"/>
      <c r="J37" s="342"/>
      <c r="K37" s="28"/>
      <c r="L37" s="206">
        <f>SUM(L35:L36)</f>
        <v>13.39339480226304</v>
      </c>
    </row>
    <row r="38" spans="1:12" ht="12.75">
      <c r="A38" s="1"/>
      <c r="B38" s="233"/>
      <c r="C38" s="228"/>
      <c r="D38" s="230"/>
      <c r="E38" s="230"/>
      <c r="F38" s="229"/>
      <c r="G38" s="229"/>
      <c r="H38" s="228"/>
      <c r="I38" s="229"/>
      <c r="J38" s="229"/>
      <c r="K38" s="228"/>
      <c r="L38" s="162"/>
    </row>
    <row r="39" spans="1:12" ht="12.75">
      <c r="A39" s="1"/>
      <c r="B39" s="233"/>
      <c r="C39" s="228"/>
      <c r="D39" s="230"/>
      <c r="E39" s="230"/>
      <c r="F39" s="229"/>
      <c r="G39" s="229"/>
      <c r="H39" s="228"/>
      <c r="I39" s="229"/>
      <c r="J39" s="229"/>
      <c r="K39" s="228"/>
      <c r="L39" s="162"/>
    </row>
    <row r="40" spans="1:12" ht="12.75">
      <c r="A40" s="1"/>
      <c r="B40" s="233"/>
      <c r="C40" s="228"/>
      <c r="D40" s="230"/>
      <c r="E40" s="230"/>
      <c r="F40" s="229"/>
      <c r="G40" s="229"/>
      <c r="H40" s="228"/>
      <c r="I40" s="229"/>
      <c r="J40" s="229"/>
      <c r="K40" s="228"/>
      <c r="L40" s="162"/>
    </row>
    <row r="41" spans="1:12" ht="12.75">
      <c r="A41" s="1"/>
      <c r="B41" s="233"/>
      <c r="C41" s="228"/>
      <c r="D41" s="230"/>
      <c r="E41" s="230"/>
      <c r="F41" s="229"/>
      <c r="G41" s="229"/>
      <c r="H41" s="228"/>
      <c r="I41" s="229"/>
      <c r="J41" s="229"/>
      <c r="K41" s="228"/>
      <c r="L41" s="162"/>
    </row>
    <row r="42" spans="1:12" ht="12.75">
      <c r="A42" s="1"/>
      <c r="B42" s="233"/>
      <c r="C42" s="228"/>
      <c r="D42" s="230"/>
      <c r="E42" s="230"/>
      <c r="F42" s="229"/>
      <c r="G42" s="229"/>
      <c r="H42" s="228"/>
      <c r="I42" s="229"/>
      <c r="J42" s="229"/>
      <c r="K42" s="228"/>
      <c r="L42" s="162"/>
    </row>
    <row r="43" spans="1:12" ht="12.75">
      <c r="A43" s="1"/>
      <c r="B43" s="233"/>
      <c r="C43" s="228"/>
      <c r="D43" s="230"/>
      <c r="E43" s="230"/>
      <c r="F43" s="229"/>
      <c r="G43" s="229"/>
      <c r="H43" s="228"/>
      <c r="I43" s="229"/>
      <c r="J43" s="229"/>
      <c r="K43" s="228"/>
      <c r="L43" s="162"/>
    </row>
    <row r="44" spans="1:12" ht="12.75">
      <c r="A44" s="1"/>
      <c r="B44" s="233"/>
      <c r="C44" s="228"/>
      <c r="D44" s="230"/>
      <c r="E44" s="230"/>
      <c r="F44" s="229"/>
      <c r="G44" s="229"/>
      <c r="H44" s="228"/>
      <c r="I44" s="229"/>
      <c r="J44" s="229"/>
      <c r="K44" s="228"/>
      <c r="L44" s="162"/>
    </row>
    <row r="45" spans="1:12" ht="12.75">
      <c r="A45" s="1"/>
      <c r="B45" s="233"/>
      <c r="C45" s="228"/>
      <c r="D45" s="230"/>
      <c r="E45" s="230"/>
      <c r="F45" s="229"/>
      <c r="G45" s="229"/>
      <c r="H45" s="228"/>
      <c r="I45" s="229"/>
      <c r="J45" s="229"/>
      <c r="K45" s="228"/>
      <c r="L45" s="162"/>
    </row>
    <row r="46" spans="1:12" ht="12.75">
      <c r="A46" s="1"/>
      <c r="B46" s="233"/>
      <c r="C46" s="228"/>
      <c r="D46" s="230"/>
      <c r="E46" s="230"/>
      <c r="F46" s="229"/>
      <c r="G46" s="229"/>
      <c r="H46" s="228"/>
      <c r="I46" s="229"/>
      <c r="J46" s="229"/>
      <c r="K46" s="228"/>
      <c r="L46" s="162"/>
    </row>
    <row r="47" spans="1:12" ht="12.75">
      <c r="A47" s="1"/>
      <c r="B47" s="233"/>
      <c r="C47" s="228"/>
      <c r="D47" s="230"/>
      <c r="E47" s="230"/>
      <c r="F47" s="229"/>
      <c r="G47" s="229"/>
      <c r="H47" s="228"/>
      <c r="I47" s="229"/>
      <c r="J47" s="229"/>
      <c r="K47" s="228"/>
      <c r="L47" s="162"/>
    </row>
    <row r="48" spans="1:12" ht="12.75">
      <c r="A48" s="1"/>
      <c r="B48" s="233"/>
      <c r="C48" s="228"/>
      <c r="D48" s="230"/>
      <c r="E48" s="230"/>
      <c r="F48" s="229"/>
      <c r="G48" s="229"/>
      <c r="H48" s="228"/>
      <c r="I48" s="229"/>
      <c r="J48" s="229"/>
      <c r="K48" s="228"/>
      <c r="L48" s="162"/>
    </row>
    <row r="49" spans="1:12" ht="12.75">
      <c r="A49" s="1"/>
      <c r="B49" s="130"/>
      <c r="C49" s="228"/>
      <c r="D49" s="351"/>
      <c r="E49" s="351"/>
      <c r="F49" s="228"/>
      <c r="G49" s="228"/>
      <c r="H49" s="228"/>
      <c r="I49" s="228"/>
      <c r="J49" s="228"/>
      <c r="K49" s="228"/>
      <c r="L49" s="230"/>
    </row>
    <row r="50" spans="1:12" ht="12.75">
      <c r="A50" s="1"/>
      <c r="B50" s="130"/>
      <c r="C50" s="228"/>
      <c r="D50" s="229"/>
      <c r="E50" s="229"/>
      <c r="F50" s="228"/>
      <c r="G50" s="228"/>
      <c r="H50" s="228"/>
      <c r="I50" s="228"/>
      <c r="J50" s="228"/>
      <c r="K50" s="228"/>
      <c r="L50" s="230"/>
    </row>
    <row r="51" spans="1:12" ht="12.75">
      <c r="A51" s="1"/>
      <c r="B51" s="1"/>
      <c r="C51" s="1"/>
      <c r="D51" s="1"/>
      <c r="E51" s="1"/>
      <c r="F51" s="1"/>
      <c r="G51" s="1"/>
      <c r="H51" s="1"/>
      <c r="I51" s="1"/>
      <c r="J51" s="1"/>
      <c r="K51" s="1"/>
      <c r="L51" s="200"/>
    </row>
    <row r="52" spans="1:12" ht="15">
      <c r="A52" s="349" t="s">
        <v>283</v>
      </c>
      <c r="B52" s="349"/>
      <c r="C52" s="349"/>
      <c r="D52" s="349"/>
      <c r="E52" s="349"/>
      <c r="F52" s="349"/>
      <c r="G52" s="349"/>
      <c r="H52" s="349"/>
      <c r="I52" s="349"/>
      <c r="J52" s="349"/>
      <c r="K52" s="349"/>
      <c r="L52" s="349"/>
    </row>
    <row r="53" spans="1:12" ht="12.75">
      <c r="A53" s="349" t="s">
        <v>284</v>
      </c>
      <c r="B53" s="349"/>
      <c r="C53" s="349"/>
      <c r="D53" s="349"/>
      <c r="E53" s="349"/>
      <c r="F53" s="349"/>
      <c r="G53" s="349"/>
      <c r="H53" s="349"/>
      <c r="I53" s="349"/>
      <c r="J53" s="349"/>
      <c r="K53" s="349"/>
      <c r="L53" s="349"/>
    </row>
    <row r="54" spans="1:12" ht="12.75">
      <c r="A54" s="1"/>
      <c r="B54" s="1"/>
      <c r="C54" s="1"/>
      <c r="D54" s="1"/>
      <c r="E54" s="1"/>
      <c r="F54" s="1"/>
      <c r="G54" s="1"/>
      <c r="H54" s="1"/>
      <c r="I54" s="1"/>
      <c r="J54" s="1"/>
      <c r="K54" s="1"/>
      <c r="L54" s="200"/>
    </row>
    <row r="55" spans="1:12" ht="12.75">
      <c r="A55" s="37" t="s">
        <v>54</v>
      </c>
      <c r="B55" s="38" t="s">
        <v>285</v>
      </c>
      <c r="C55" s="38" t="s">
        <v>1</v>
      </c>
      <c r="D55" s="345" t="s">
        <v>264</v>
      </c>
      <c r="E55" s="346"/>
      <c r="F55" s="345" t="s">
        <v>265</v>
      </c>
      <c r="G55" s="347"/>
      <c r="H55" s="350"/>
      <c r="I55" s="345" t="s">
        <v>266</v>
      </c>
      <c r="J55" s="347"/>
      <c r="K55" s="346"/>
      <c r="L55" s="38" t="s">
        <v>286</v>
      </c>
    </row>
    <row r="56" spans="1:12" ht="12.75">
      <c r="A56" s="39"/>
      <c r="B56" s="40" t="s">
        <v>287</v>
      </c>
      <c r="C56" s="40" t="s">
        <v>56</v>
      </c>
      <c r="D56" s="343" t="s">
        <v>60</v>
      </c>
      <c r="E56" s="344"/>
      <c r="F56" s="345" t="s">
        <v>267</v>
      </c>
      <c r="G56" s="346"/>
      <c r="H56" s="218" t="s">
        <v>244</v>
      </c>
      <c r="I56" s="345" t="s">
        <v>268</v>
      </c>
      <c r="J56" s="347"/>
      <c r="K56" s="38" t="s">
        <v>269</v>
      </c>
      <c r="L56" s="40" t="s">
        <v>288</v>
      </c>
    </row>
    <row r="57" spans="1:12" ht="12.75">
      <c r="A57" s="39"/>
      <c r="B57" s="40" t="s">
        <v>289</v>
      </c>
      <c r="C57" s="40"/>
      <c r="D57" s="343" t="s">
        <v>14</v>
      </c>
      <c r="E57" s="344"/>
      <c r="F57" s="343" t="s">
        <v>249</v>
      </c>
      <c r="G57" s="344"/>
      <c r="H57" s="154" t="s">
        <v>270</v>
      </c>
      <c r="I57" s="343" t="s">
        <v>271</v>
      </c>
      <c r="J57" s="348"/>
      <c r="K57" s="40" t="s">
        <v>246</v>
      </c>
      <c r="L57" s="40" t="s">
        <v>290</v>
      </c>
    </row>
    <row r="58" spans="1:12" ht="12.75">
      <c r="A58" s="39"/>
      <c r="B58" s="40"/>
      <c r="C58" s="40"/>
      <c r="D58" s="343" t="s">
        <v>272</v>
      </c>
      <c r="E58" s="344"/>
      <c r="F58" s="123"/>
      <c r="G58" s="154"/>
      <c r="H58" s="154" t="s">
        <v>241</v>
      </c>
      <c r="I58" s="221"/>
      <c r="J58" s="222"/>
      <c r="K58" s="40" t="s">
        <v>273</v>
      </c>
      <c r="L58" s="40" t="s">
        <v>236</v>
      </c>
    </row>
    <row r="59" spans="1:12" ht="12.75">
      <c r="A59" s="39"/>
      <c r="B59" s="39"/>
      <c r="C59" s="39"/>
      <c r="D59" s="343" t="s">
        <v>248</v>
      </c>
      <c r="E59" s="344"/>
      <c r="F59" s="123"/>
      <c r="G59" s="190"/>
      <c r="H59" s="154" t="s">
        <v>274</v>
      </c>
      <c r="I59" s="221"/>
      <c r="J59" s="222"/>
      <c r="K59" s="40" t="s">
        <v>275</v>
      </c>
      <c r="L59" s="40" t="s">
        <v>237</v>
      </c>
    </row>
    <row r="60" spans="1:12" ht="12.75">
      <c r="A60" s="39"/>
      <c r="B60" s="39"/>
      <c r="C60" s="39"/>
      <c r="D60" s="343" t="s">
        <v>277</v>
      </c>
      <c r="E60" s="344"/>
      <c r="F60" s="123"/>
      <c r="G60" s="190"/>
      <c r="H60" s="154" t="s">
        <v>278</v>
      </c>
      <c r="I60" s="221"/>
      <c r="J60" s="222"/>
      <c r="K60" s="40" t="s">
        <v>279</v>
      </c>
      <c r="L60" s="40" t="s">
        <v>291</v>
      </c>
    </row>
    <row r="61" spans="1:12" ht="12.75">
      <c r="A61" s="39"/>
      <c r="B61" s="39"/>
      <c r="C61" s="39"/>
      <c r="D61" s="343" t="s">
        <v>280</v>
      </c>
      <c r="E61" s="344"/>
      <c r="F61" s="123"/>
      <c r="G61" s="190"/>
      <c r="H61" s="154" t="s">
        <v>256</v>
      </c>
      <c r="I61" s="223"/>
      <c r="J61" s="222"/>
      <c r="K61" s="40" t="s">
        <v>256</v>
      </c>
      <c r="L61" s="40" t="s">
        <v>292</v>
      </c>
    </row>
    <row r="62" spans="1:12" ht="12.75">
      <c r="A62" s="41"/>
      <c r="B62" s="41"/>
      <c r="C62" s="41"/>
      <c r="D62" s="335" t="s">
        <v>281</v>
      </c>
      <c r="E62" s="336"/>
      <c r="F62" s="43"/>
      <c r="G62" s="44"/>
      <c r="H62" s="5"/>
      <c r="I62" s="224"/>
      <c r="J62" s="225"/>
      <c r="K62" s="4"/>
      <c r="L62" s="215" t="s">
        <v>293</v>
      </c>
    </row>
    <row r="63" spans="1:12" ht="12.75">
      <c r="A63" s="53">
        <v>1</v>
      </c>
      <c r="B63" s="226" t="s">
        <v>97</v>
      </c>
      <c r="C63" s="205">
        <v>71655602</v>
      </c>
      <c r="D63" s="339">
        <f>C63*100/642263013</f>
        <v>11.156738057403906</v>
      </c>
      <c r="E63" s="340"/>
      <c r="F63" s="43"/>
      <c r="G63" s="44"/>
      <c r="H63" s="11"/>
      <c r="I63" s="224"/>
      <c r="J63" s="225"/>
      <c r="K63" s="99"/>
      <c r="L63" s="181">
        <f>D63</f>
        <v>11.156738057403906</v>
      </c>
    </row>
    <row r="64" spans="1:12" ht="12.75">
      <c r="A64" s="12"/>
      <c r="B64" s="227" t="s">
        <v>282</v>
      </c>
      <c r="C64" s="28">
        <f>SUM(C63:C63)</f>
        <v>71655602</v>
      </c>
      <c r="D64" s="341">
        <f>SUM(D63:E63)</f>
        <v>11.156738057403906</v>
      </c>
      <c r="E64" s="341"/>
      <c r="F64" s="342"/>
      <c r="G64" s="342"/>
      <c r="H64" s="28"/>
      <c r="I64" s="342"/>
      <c r="J64" s="342"/>
      <c r="K64" s="28"/>
      <c r="L64" s="206">
        <f>D64</f>
        <v>11.156738057403906</v>
      </c>
    </row>
    <row r="65" spans="1:12" ht="12.75">
      <c r="A65" s="125"/>
      <c r="B65" s="100"/>
      <c r="C65" s="145"/>
      <c r="D65" s="337"/>
      <c r="E65" s="338"/>
      <c r="F65" s="337"/>
      <c r="G65" s="338"/>
      <c r="H65" s="125"/>
      <c r="I65" s="337"/>
      <c r="J65" s="338"/>
      <c r="K65" s="12"/>
      <c r="L65" s="203"/>
    </row>
    <row r="66" spans="1:12" ht="12.75">
      <c r="A66" s="1"/>
      <c r="B66" s="130"/>
      <c r="C66" s="1"/>
      <c r="D66" s="19"/>
      <c r="E66" s="19"/>
      <c r="F66" s="19"/>
      <c r="G66" s="19"/>
      <c r="H66" s="19"/>
      <c r="I66" s="19"/>
      <c r="J66" s="19"/>
      <c r="K66" s="1"/>
      <c r="L66" s="200"/>
    </row>
    <row r="67" spans="1:12" ht="12.75">
      <c r="A67" s="1"/>
      <c r="B67" s="130"/>
      <c r="C67" s="1"/>
      <c r="D67" s="19"/>
      <c r="E67" s="19"/>
      <c r="F67" s="19"/>
      <c r="G67" s="19"/>
      <c r="H67" s="19"/>
      <c r="I67" s="19"/>
      <c r="J67" s="19"/>
      <c r="K67" s="1"/>
      <c r="L67" s="200"/>
    </row>
    <row r="68" spans="1:12" ht="12.75">
      <c r="A68" s="1"/>
      <c r="B68" s="130"/>
      <c r="C68" s="1"/>
      <c r="D68" s="19"/>
      <c r="E68" s="19"/>
      <c r="F68" s="19"/>
      <c r="G68" s="19"/>
      <c r="H68" s="19"/>
      <c r="I68" s="19"/>
      <c r="J68" s="19"/>
      <c r="K68" s="1"/>
      <c r="L68" s="200"/>
    </row>
    <row r="69" spans="1:12" ht="12.75">
      <c r="A69" s="1"/>
      <c r="B69" s="1"/>
      <c r="C69" s="1"/>
      <c r="D69" s="1"/>
      <c r="E69" s="1"/>
      <c r="F69" s="1"/>
      <c r="G69" s="1"/>
      <c r="H69" s="1"/>
      <c r="I69" s="1"/>
      <c r="J69" s="1"/>
      <c r="K69" s="1"/>
      <c r="L69" s="200"/>
    </row>
    <row r="70" spans="1:12" ht="18">
      <c r="A70" s="130" t="s">
        <v>58</v>
      </c>
      <c r="B70" s="8"/>
      <c r="C70" s="8"/>
      <c r="D70" s="8"/>
      <c r="E70" s="115"/>
      <c r="F70" s="115"/>
      <c r="G70" s="115"/>
      <c r="H70" s="115"/>
      <c r="I70" s="115"/>
      <c r="J70" s="115"/>
      <c r="K70" s="115"/>
      <c r="L70" s="11"/>
    </row>
    <row r="71" spans="1:12" ht="12.75">
      <c r="A71" s="2" t="s">
        <v>54</v>
      </c>
      <c r="B71" s="290" t="s">
        <v>294</v>
      </c>
      <c r="C71" s="290"/>
      <c r="D71" s="291"/>
      <c r="E71" s="299" t="s">
        <v>2</v>
      </c>
      <c r="F71" s="290"/>
      <c r="G71" s="290"/>
      <c r="H71" s="299" t="s">
        <v>1</v>
      </c>
      <c r="I71" s="291"/>
      <c r="J71" s="290" t="s">
        <v>59</v>
      </c>
      <c r="K71" s="290"/>
      <c r="L71" s="291"/>
    </row>
    <row r="72" spans="1:12" ht="12.75">
      <c r="A72" s="3"/>
      <c r="B72" s="326"/>
      <c r="C72" s="326"/>
      <c r="D72" s="327"/>
      <c r="E72" s="334" t="s">
        <v>295</v>
      </c>
      <c r="F72" s="326"/>
      <c r="G72" s="326"/>
      <c r="H72" s="334" t="s">
        <v>78</v>
      </c>
      <c r="I72" s="327"/>
      <c r="J72" s="326" t="s">
        <v>60</v>
      </c>
      <c r="K72" s="326"/>
      <c r="L72" s="327"/>
    </row>
    <row r="73" spans="1:12" ht="12.75">
      <c r="A73" s="3"/>
      <c r="B73" s="231"/>
      <c r="C73" s="1"/>
      <c r="D73" s="22"/>
      <c r="E73" s="334" t="s">
        <v>296</v>
      </c>
      <c r="F73" s="326"/>
      <c r="G73" s="326"/>
      <c r="H73" s="334" t="s">
        <v>56</v>
      </c>
      <c r="I73" s="327"/>
      <c r="J73" s="326" t="s">
        <v>14</v>
      </c>
      <c r="K73" s="326"/>
      <c r="L73" s="327"/>
    </row>
    <row r="74" spans="1:12" ht="12.75">
      <c r="A74" s="3"/>
      <c r="B74" s="130"/>
      <c r="C74" s="1"/>
      <c r="D74" s="22"/>
      <c r="E74" s="109"/>
      <c r="F74" s="19"/>
      <c r="G74" s="19"/>
      <c r="H74" s="109"/>
      <c r="I74" s="22"/>
      <c r="J74" s="326" t="s">
        <v>79</v>
      </c>
      <c r="K74" s="326"/>
      <c r="L74" s="327"/>
    </row>
    <row r="75" spans="1:12" ht="12.75">
      <c r="A75" s="3"/>
      <c r="B75" s="1"/>
      <c r="C75" s="1"/>
      <c r="D75" s="18"/>
      <c r="E75" s="123"/>
      <c r="F75" s="1"/>
      <c r="G75" s="1"/>
      <c r="H75" s="123"/>
      <c r="I75" s="18"/>
      <c r="J75" s="326" t="s">
        <v>61</v>
      </c>
      <c r="K75" s="326"/>
      <c r="L75" s="327"/>
    </row>
    <row r="76" spans="1:12" ht="12.75">
      <c r="A76" s="3"/>
      <c r="B76" s="1"/>
      <c r="C76" s="1"/>
      <c r="D76" s="18"/>
      <c r="E76" s="123"/>
      <c r="F76" s="1"/>
      <c r="G76" s="1"/>
      <c r="H76" s="123"/>
      <c r="I76" s="18"/>
      <c r="J76" s="326" t="s">
        <v>72</v>
      </c>
      <c r="K76" s="326"/>
      <c r="L76" s="327"/>
    </row>
    <row r="77" spans="1:12" ht="12.75">
      <c r="A77" s="3"/>
      <c r="B77" s="11"/>
      <c r="C77" s="11"/>
      <c r="D77" s="5"/>
      <c r="E77" s="99"/>
      <c r="F77" s="11"/>
      <c r="G77" s="11"/>
      <c r="H77" s="99"/>
      <c r="I77" s="5"/>
      <c r="J77" s="332" t="s">
        <v>73</v>
      </c>
      <c r="K77" s="332"/>
      <c r="L77" s="333"/>
    </row>
    <row r="78" spans="1:12" ht="12.75">
      <c r="A78" s="205">
        <v>1</v>
      </c>
      <c r="B78" s="237" t="s">
        <v>298</v>
      </c>
      <c r="C78" s="237"/>
      <c r="D78" s="238"/>
      <c r="E78" s="239"/>
      <c r="F78" s="237" t="s">
        <v>299</v>
      </c>
      <c r="G78" s="237"/>
      <c r="H78" s="324">
        <f>382006827+46360686</f>
        <v>428367513</v>
      </c>
      <c r="I78" s="325"/>
      <c r="J78" s="204"/>
      <c r="K78" s="242">
        <f>H78*100/642263013</f>
        <v>66.6965875863071</v>
      </c>
      <c r="L78" s="232"/>
    </row>
    <row r="79" spans="1:12" ht="12.75">
      <c r="A79" s="12"/>
      <c r="B79" s="328" t="s">
        <v>57</v>
      </c>
      <c r="C79" s="328"/>
      <c r="D79" s="329"/>
      <c r="E79" s="324"/>
      <c r="F79" s="330"/>
      <c r="G79" s="330"/>
      <c r="H79" s="331">
        <f>SUM(H78:I78)</f>
        <v>428367513</v>
      </c>
      <c r="I79" s="329"/>
      <c r="J79" s="243"/>
      <c r="K79" s="245">
        <f>SUM(K78:K78)</f>
        <v>66.6965875863071</v>
      </c>
      <c r="L79" s="244"/>
    </row>
    <row r="84" ht="12.75">
      <c r="E84" t="s">
        <v>98</v>
      </c>
    </row>
  </sheetData>
  <sheetProtection/>
  <mergeCells count="71">
    <mergeCell ref="A2:L2"/>
    <mergeCell ref="A3:L3"/>
    <mergeCell ref="C5:D5"/>
    <mergeCell ref="E5:G5"/>
    <mergeCell ref="H5:I5"/>
    <mergeCell ref="J5:K5"/>
    <mergeCell ref="I28:J28"/>
    <mergeCell ref="D29:E29"/>
    <mergeCell ref="F29:G29"/>
    <mergeCell ref="I29:J29"/>
    <mergeCell ref="J6:K6"/>
    <mergeCell ref="A24:L24"/>
    <mergeCell ref="A25:L25"/>
    <mergeCell ref="D27:E27"/>
    <mergeCell ref="F27:H27"/>
    <mergeCell ref="I27:K27"/>
    <mergeCell ref="D30:E30"/>
    <mergeCell ref="D31:E31"/>
    <mergeCell ref="D32:E32"/>
    <mergeCell ref="D33:E33"/>
    <mergeCell ref="D28:E28"/>
    <mergeCell ref="F28:G28"/>
    <mergeCell ref="F37:G37"/>
    <mergeCell ref="I37:J37"/>
    <mergeCell ref="D49:E49"/>
    <mergeCell ref="A52:L52"/>
    <mergeCell ref="D34:E34"/>
    <mergeCell ref="D35:E35"/>
    <mergeCell ref="D36:E36"/>
    <mergeCell ref="D37:E37"/>
    <mergeCell ref="I56:J56"/>
    <mergeCell ref="D57:E57"/>
    <mergeCell ref="F57:G57"/>
    <mergeCell ref="I57:J57"/>
    <mergeCell ref="A53:L53"/>
    <mergeCell ref="D55:E55"/>
    <mergeCell ref="F55:H55"/>
    <mergeCell ref="I55:K55"/>
    <mergeCell ref="D58:E58"/>
    <mergeCell ref="D59:E59"/>
    <mergeCell ref="D60:E60"/>
    <mergeCell ref="D61:E61"/>
    <mergeCell ref="D56:E56"/>
    <mergeCell ref="F56:G56"/>
    <mergeCell ref="D62:E62"/>
    <mergeCell ref="D65:E65"/>
    <mergeCell ref="F65:G65"/>
    <mergeCell ref="I65:J65"/>
    <mergeCell ref="D63:E63"/>
    <mergeCell ref="D64:E64"/>
    <mergeCell ref="F64:G64"/>
    <mergeCell ref="I64:J64"/>
    <mergeCell ref="B71:D71"/>
    <mergeCell ref="E71:G71"/>
    <mergeCell ref="H71:I71"/>
    <mergeCell ref="J71:L71"/>
    <mergeCell ref="B72:D72"/>
    <mergeCell ref="E72:G72"/>
    <mergeCell ref="H72:I72"/>
    <mergeCell ref="J72:L72"/>
    <mergeCell ref="J74:L74"/>
    <mergeCell ref="J77:L77"/>
    <mergeCell ref="E73:G73"/>
    <mergeCell ref="H73:I73"/>
    <mergeCell ref="J73:L73"/>
    <mergeCell ref="H78:I78"/>
    <mergeCell ref="J75:L75"/>
    <mergeCell ref="J76:L76"/>
    <mergeCell ref="B79:D79"/>
    <mergeCell ref="E79:G79"/>
    <mergeCell ref="H79:I79"/>
  </mergeCells>
  <printOptions/>
  <pageMargins left="0.24" right="0.14" top="0.83" bottom="0" header="1.47" footer="0.5"/>
  <pageSetup horizontalDpi="600" verticalDpi="600" orientation="landscape" scale="78" r:id="rId4"/>
  <rowBreaks count="1" manualBreakCount="1">
    <brk id="48" max="11" man="1"/>
  </rowBreaks>
  <drawing r:id="rId3"/>
  <legacyDrawing r:id="rId2"/>
</worksheet>
</file>

<file path=xl/worksheets/sheet3.xml><?xml version="1.0" encoding="utf-8"?>
<worksheet xmlns="http://schemas.openxmlformats.org/spreadsheetml/2006/main" xmlns:r="http://schemas.openxmlformats.org/officeDocument/2006/relationships">
  <dimension ref="B1:F27"/>
  <sheetViews>
    <sheetView zoomScalePageLayoutView="0" workbookViewId="0" topLeftCell="A4">
      <selection activeCell="E20" sqref="E20"/>
    </sheetView>
  </sheetViews>
  <sheetFormatPr defaultColWidth="9.140625" defaultRowHeight="12.75"/>
  <cols>
    <col min="1" max="1" width="3.57421875" style="0" customWidth="1"/>
    <col min="2" max="2" width="8.00390625" style="0" customWidth="1"/>
    <col min="3" max="3" width="14.140625" style="0" customWidth="1"/>
    <col min="4" max="5" width="14.57421875" style="0" customWidth="1"/>
    <col min="6" max="6" width="31.421875" style="0" customWidth="1"/>
  </cols>
  <sheetData>
    <row r="1" spans="2:6" ht="18">
      <c r="B1" s="358" t="s">
        <v>121</v>
      </c>
      <c r="C1" s="358"/>
      <c r="D1" s="358"/>
      <c r="E1" s="358"/>
      <c r="F1" s="358"/>
    </row>
    <row r="2" spans="2:5" ht="18">
      <c r="B2" s="15" t="s">
        <v>62</v>
      </c>
      <c r="C2" s="8"/>
      <c r="D2" s="8"/>
      <c r="E2" s="8"/>
    </row>
    <row r="3" spans="2:6" ht="12.75">
      <c r="B3" s="359"/>
      <c r="C3" s="359"/>
      <c r="D3" s="359"/>
      <c r="E3" s="359"/>
      <c r="F3" s="359"/>
    </row>
    <row r="4" spans="2:6" ht="15">
      <c r="B4" s="23" t="s">
        <v>95</v>
      </c>
      <c r="C4" s="10"/>
      <c r="D4" s="9"/>
      <c r="E4" s="17" t="s">
        <v>308</v>
      </c>
      <c r="F4" s="2"/>
    </row>
    <row r="5" spans="2:6" ht="12.75">
      <c r="B5" s="2" t="s">
        <v>54</v>
      </c>
      <c r="C5" s="21" t="s">
        <v>63</v>
      </c>
      <c r="D5" s="21" t="s">
        <v>1</v>
      </c>
      <c r="E5" s="21" t="s">
        <v>1</v>
      </c>
      <c r="F5" s="6" t="s">
        <v>70</v>
      </c>
    </row>
    <row r="6" spans="2:6" ht="12.75">
      <c r="B6" s="3"/>
      <c r="C6" s="22" t="s">
        <v>64</v>
      </c>
      <c r="D6" s="22" t="s">
        <v>67</v>
      </c>
      <c r="E6" s="22" t="s">
        <v>56</v>
      </c>
      <c r="F6" s="7" t="s">
        <v>71</v>
      </c>
    </row>
    <row r="7" spans="2:6" ht="12.75">
      <c r="B7" s="3"/>
      <c r="C7" s="22" t="s">
        <v>65</v>
      </c>
      <c r="D7" s="22" t="s">
        <v>68</v>
      </c>
      <c r="E7" s="22" t="s">
        <v>69</v>
      </c>
      <c r="F7" s="24" t="s">
        <v>77</v>
      </c>
    </row>
    <row r="8" spans="2:6" ht="12.75">
      <c r="B8" s="3"/>
      <c r="C8" s="22" t="s">
        <v>66</v>
      </c>
      <c r="D8" s="22"/>
      <c r="E8" s="22" t="s">
        <v>67</v>
      </c>
      <c r="F8" s="7" t="s">
        <v>74</v>
      </c>
    </row>
    <row r="9" spans="2:6" ht="12.75">
      <c r="B9" s="3"/>
      <c r="C9" s="18"/>
      <c r="D9" s="18"/>
      <c r="E9" s="22" t="s">
        <v>68</v>
      </c>
      <c r="F9" s="7" t="s">
        <v>75</v>
      </c>
    </row>
    <row r="10" spans="2:6" ht="12.75">
      <c r="B10" s="4"/>
      <c r="C10" s="5"/>
      <c r="D10" s="5"/>
      <c r="E10" s="5"/>
      <c r="F10" s="20" t="s">
        <v>76</v>
      </c>
    </row>
    <row r="11" spans="2:6" ht="15.75">
      <c r="B11" s="4"/>
      <c r="C11" s="4"/>
      <c r="D11" s="27" t="s">
        <v>88</v>
      </c>
      <c r="E11" s="4"/>
      <c r="F11" s="4"/>
    </row>
    <row r="12" spans="2:6" ht="12.75">
      <c r="B12" s="12"/>
      <c r="C12" s="12"/>
      <c r="D12" s="12"/>
      <c r="E12" s="12"/>
      <c r="F12" s="12"/>
    </row>
    <row r="16" spans="2:5" ht="18">
      <c r="B16" s="15" t="s">
        <v>224</v>
      </c>
      <c r="C16" s="8"/>
      <c r="D16" s="8"/>
      <c r="E16" s="8"/>
    </row>
    <row r="17" spans="2:6" ht="12.75">
      <c r="B17" s="360" t="s">
        <v>225</v>
      </c>
      <c r="C17" s="360"/>
      <c r="D17" s="360"/>
      <c r="E17" s="360"/>
      <c r="F17" s="360"/>
    </row>
    <row r="18" spans="2:6" ht="12.75">
      <c r="B18" s="331" t="s">
        <v>223</v>
      </c>
      <c r="C18" s="328"/>
      <c r="D18" s="328"/>
      <c r="E18" s="328"/>
      <c r="F18" s="329"/>
    </row>
    <row r="19" spans="2:6" ht="15">
      <c r="B19" s="23" t="s">
        <v>94</v>
      </c>
      <c r="C19" s="10"/>
      <c r="D19" s="9"/>
      <c r="E19" s="17" t="s">
        <v>308</v>
      </c>
      <c r="F19" s="2"/>
    </row>
    <row r="20" spans="2:6" ht="12.75">
      <c r="B20" s="2" t="s">
        <v>54</v>
      </c>
      <c r="C20" s="21" t="s">
        <v>80</v>
      </c>
      <c r="D20" s="21" t="s">
        <v>63</v>
      </c>
      <c r="E20" s="21" t="s">
        <v>1</v>
      </c>
      <c r="F20" s="6" t="s">
        <v>70</v>
      </c>
    </row>
    <row r="21" spans="2:6" ht="12.75">
      <c r="B21" s="3"/>
      <c r="C21" s="22" t="s">
        <v>81</v>
      </c>
      <c r="D21" s="22" t="s">
        <v>67</v>
      </c>
      <c r="E21" s="22" t="s">
        <v>56</v>
      </c>
      <c r="F21" s="7" t="s">
        <v>71</v>
      </c>
    </row>
    <row r="22" spans="2:6" ht="12.75">
      <c r="B22" s="3"/>
      <c r="C22" s="22"/>
      <c r="D22" s="22" t="s">
        <v>82</v>
      </c>
      <c r="E22" s="22" t="s">
        <v>69</v>
      </c>
      <c r="F22" s="24" t="s">
        <v>77</v>
      </c>
    </row>
    <row r="23" spans="2:6" ht="12.75">
      <c r="B23" s="3"/>
      <c r="C23" s="22"/>
      <c r="D23" s="22" t="s">
        <v>83</v>
      </c>
      <c r="E23" s="22" t="s">
        <v>67</v>
      </c>
      <c r="F23" s="7" t="s">
        <v>74</v>
      </c>
    </row>
    <row r="24" spans="2:6" ht="12.75">
      <c r="B24" s="3"/>
      <c r="C24" s="18"/>
      <c r="D24" s="7" t="s">
        <v>84</v>
      </c>
      <c r="E24" s="22" t="s">
        <v>68</v>
      </c>
      <c r="F24" s="7" t="s">
        <v>75</v>
      </c>
    </row>
    <row r="25" spans="2:6" ht="12.75">
      <c r="B25" s="4"/>
      <c r="C25" s="5"/>
      <c r="D25" s="16" t="s">
        <v>85</v>
      </c>
      <c r="E25" s="5"/>
      <c r="F25" s="20" t="s">
        <v>76</v>
      </c>
    </row>
    <row r="26" spans="2:6" ht="12.75">
      <c r="B26" s="4"/>
      <c r="C26" s="4"/>
      <c r="D26" s="4"/>
      <c r="E26" s="4"/>
      <c r="F26" s="4"/>
    </row>
    <row r="27" spans="2:6" ht="15.75">
      <c r="B27" s="12"/>
      <c r="C27" s="12"/>
      <c r="D27" s="25" t="s">
        <v>89</v>
      </c>
      <c r="E27" s="12"/>
      <c r="F27" s="12"/>
    </row>
  </sheetData>
  <sheetProtection/>
  <mergeCells count="4">
    <mergeCell ref="B1:F1"/>
    <mergeCell ref="B3:F3"/>
    <mergeCell ref="B17:F17"/>
    <mergeCell ref="B18:F18"/>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55"/>
  <sheetViews>
    <sheetView zoomScalePageLayoutView="0" workbookViewId="0" topLeftCell="A1">
      <selection activeCell="J10" sqref="J10"/>
    </sheetView>
  </sheetViews>
  <sheetFormatPr defaultColWidth="9.140625" defaultRowHeight="12.75"/>
  <cols>
    <col min="2" max="2" width="30.8515625" style="0" bestFit="1" customWidth="1"/>
    <col min="8" max="8" width="10.57421875" style="0" customWidth="1"/>
  </cols>
  <sheetData>
    <row r="1" spans="1:8" ht="18">
      <c r="A1" s="358" t="s">
        <v>121</v>
      </c>
      <c r="B1" s="358"/>
      <c r="C1" s="358"/>
      <c r="D1" s="358"/>
      <c r="E1" s="358"/>
      <c r="F1" s="358"/>
      <c r="G1" s="358"/>
      <c r="H1" s="358"/>
    </row>
    <row r="2" ht="15">
      <c r="A2" s="118" t="s">
        <v>132</v>
      </c>
    </row>
    <row r="3" spans="1:8" ht="15.75">
      <c r="A3" s="118" t="s">
        <v>133</v>
      </c>
      <c r="B3" s="119"/>
      <c r="C3" s="119"/>
      <c r="D3" s="119"/>
      <c r="E3" s="119"/>
      <c r="F3" s="119"/>
      <c r="G3" s="119"/>
      <c r="H3" s="119"/>
    </row>
    <row r="4" spans="1:8" ht="15.75">
      <c r="A4" s="118" t="s">
        <v>134</v>
      </c>
      <c r="B4" s="119"/>
      <c r="C4" s="119"/>
      <c r="D4" s="119"/>
      <c r="E4" s="119"/>
      <c r="F4" s="119"/>
      <c r="G4" s="119"/>
      <c r="H4" s="119"/>
    </row>
    <row r="5" spans="1:8" ht="15.75">
      <c r="A5" s="119"/>
      <c r="B5" s="119"/>
      <c r="C5" s="119"/>
      <c r="D5" s="119"/>
      <c r="E5" s="119"/>
      <c r="F5" s="119"/>
      <c r="G5" s="119"/>
      <c r="H5" s="119"/>
    </row>
    <row r="6" spans="1:8" ht="12.75">
      <c r="A6" s="120" t="s">
        <v>135</v>
      </c>
      <c r="B6" s="121" t="s">
        <v>136</v>
      </c>
      <c r="C6" s="363" t="s">
        <v>137</v>
      </c>
      <c r="D6" s="364"/>
      <c r="E6" s="364"/>
      <c r="F6" s="122" t="s">
        <v>138</v>
      </c>
      <c r="G6" s="365" t="s">
        <v>139</v>
      </c>
      <c r="H6" s="294"/>
    </row>
    <row r="7" spans="1:8" ht="12.75">
      <c r="A7" s="123" t="s">
        <v>140</v>
      </c>
      <c r="B7" s="3"/>
      <c r="C7" s="334" t="s">
        <v>141</v>
      </c>
      <c r="D7" s="326"/>
      <c r="E7" s="326"/>
      <c r="F7" s="124" t="s">
        <v>142</v>
      </c>
      <c r="G7" s="1"/>
      <c r="H7" s="18"/>
    </row>
    <row r="8" spans="1:8" ht="12.75">
      <c r="A8" s="99"/>
      <c r="B8" s="4"/>
      <c r="C8" s="361" t="s">
        <v>143</v>
      </c>
      <c r="D8" s="332"/>
      <c r="E8" s="332"/>
      <c r="F8" s="124" t="s">
        <v>144</v>
      </c>
      <c r="G8" s="11"/>
      <c r="H8" s="5"/>
    </row>
    <row r="9" spans="1:8" ht="12.75">
      <c r="A9" s="2"/>
      <c r="B9" s="1"/>
      <c r="C9" s="12"/>
      <c r="D9" s="12"/>
      <c r="E9" s="12"/>
      <c r="F9" s="124"/>
      <c r="G9" s="1" t="s">
        <v>145</v>
      </c>
      <c r="H9" s="18" t="s">
        <v>145</v>
      </c>
    </row>
    <row r="10" spans="1:8" ht="12.75">
      <c r="A10" s="4"/>
      <c r="B10" s="11"/>
      <c r="C10" s="125" t="s">
        <v>146</v>
      </c>
      <c r="D10" s="125" t="s">
        <v>147</v>
      </c>
      <c r="E10" s="125" t="s">
        <v>148</v>
      </c>
      <c r="F10" s="126" t="s">
        <v>149</v>
      </c>
      <c r="G10" s="11" t="s">
        <v>150</v>
      </c>
      <c r="H10" s="5" t="s">
        <v>151</v>
      </c>
    </row>
    <row r="11" spans="1:8" ht="12.75">
      <c r="A11" s="125" t="s">
        <v>122</v>
      </c>
      <c r="B11" s="125" t="s">
        <v>123</v>
      </c>
      <c r="C11" s="125" t="s">
        <v>124</v>
      </c>
      <c r="D11" s="125" t="s">
        <v>125</v>
      </c>
      <c r="E11" s="127" t="s">
        <v>126</v>
      </c>
      <c r="F11" s="128" t="s">
        <v>127</v>
      </c>
      <c r="G11" s="129" t="s">
        <v>128</v>
      </c>
      <c r="H11" s="125" t="s">
        <v>129</v>
      </c>
    </row>
    <row r="12" spans="1:8" ht="12.75">
      <c r="A12" s="102" t="s">
        <v>17</v>
      </c>
      <c r="B12" s="130" t="s">
        <v>152</v>
      </c>
      <c r="C12" s="299"/>
      <c r="D12" s="290"/>
      <c r="E12" s="290"/>
      <c r="F12" s="290"/>
      <c r="G12" s="290"/>
      <c r="H12" s="291"/>
    </row>
    <row r="13" spans="1:8" ht="12.75">
      <c r="A13" s="131" t="s">
        <v>153</v>
      </c>
      <c r="B13" s="13" t="s">
        <v>154</v>
      </c>
      <c r="C13" s="99"/>
      <c r="D13" s="11"/>
      <c r="E13" s="11"/>
      <c r="F13" s="11"/>
      <c r="G13" s="11"/>
      <c r="H13" s="5"/>
    </row>
    <row r="14" spans="1:8" ht="12.75">
      <c r="A14" s="132" t="s">
        <v>155</v>
      </c>
      <c r="B14" s="12" t="s">
        <v>156</v>
      </c>
      <c r="C14" s="12"/>
      <c r="D14" s="12"/>
      <c r="E14" s="12"/>
      <c r="F14" s="12"/>
      <c r="G14" s="12"/>
      <c r="H14" s="12"/>
    </row>
    <row r="15" spans="1:8" ht="12.75">
      <c r="A15" s="132" t="s">
        <v>157</v>
      </c>
      <c r="B15" s="12" t="s">
        <v>37</v>
      </c>
      <c r="C15" s="12"/>
      <c r="D15" s="12"/>
      <c r="E15" s="12"/>
      <c r="F15" s="12"/>
      <c r="G15" s="12"/>
      <c r="H15" s="12"/>
    </row>
    <row r="16" spans="1:8" ht="12.75">
      <c r="A16" s="132" t="s">
        <v>158</v>
      </c>
      <c r="B16" s="12" t="s">
        <v>24</v>
      </c>
      <c r="C16" s="12"/>
      <c r="D16" s="12"/>
      <c r="E16" s="12"/>
      <c r="F16" s="12"/>
      <c r="G16" s="12"/>
      <c r="H16" s="12"/>
    </row>
    <row r="17" spans="1:8" ht="12.75">
      <c r="A17" s="132" t="s">
        <v>159</v>
      </c>
      <c r="B17" s="133" t="s">
        <v>27</v>
      </c>
      <c r="C17" s="12"/>
      <c r="D17" s="12"/>
      <c r="E17" s="12"/>
      <c r="F17" s="12"/>
      <c r="G17" s="12"/>
      <c r="H17" s="12"/>
    </row>
    <row r="18" spans="1:8" ht="12.75">
      <c r="A18" s="134" t="s">
        <v>160</v>
      </c>
      <c r="B18" s="133" t="s">
        <v>33</v>
      </c>
      <c r="C18" s="12"/>
      <c r="D18" s="12"/>
      <c r="E18" s="12"/>
      <c r="F18" s="12"/>
      <c r="G18" s="12"/>
      <c r="H18" s="12"/>
    </row>
    <row r="19" spans="1:8" ht="12.75">
      <c r="A19" s="2"/>
      <c r="B19" s="135" t="s">
        <v>161</v>
      </c>
      <c r="C19" s="100" t="s">
        <v>119</v>
      </c>
      <c r="D19" s="100" t="s">
        <v>119</v>
      </c>
      <c r="E19" s="100" t="s">
        <v>119</v>
      </c>
      <c r="F19" s="100" t="s">
        <v>119</v>
      </c>
      <c r="G19" s="100" t="s">
        <v>119</v>
      </c>
      <c r="H19" s="100" t="s">
        <v>119</v>
      </c>
    </row>
    <row r="20" spans="1:8" ht="12.75">
      <c r="A20" s="136" t="s">
        <v>162</v>
      </c>
      <c r="B20" s="130" t="s">
        <v>30</v>
      </c>
      <c r="C20" s="1"/>
      <c r="D20" s="1"/>
      <c r="E20" s="1"/>
      <c r="F20" s="1"/>
      <c r="G20" s="1"/>
      <c r="H20" s="18"/>
    </row>
    <row r="21" spans="1:8" ht="12.75">
      <c r="A21" s="132" t="s">
        <v>155</v>
      </c>
      <c r="B21" s="12" t="s">
        <v>163</v>
      </c>
      <c r="C21" s="12"/>
      <c r="D21" s="12"/>
      <c r="E21" s="12"/>
      <c r="F21" s="12"/>
      <c r="G21" s="12"/>
      <c r="H21" s="12"/>
    </row>
    <row r="22" spans="1:8" ht="12.75">
      <c r="A22" s="132" t="s">
        <v>157</v>
      </c>
      <c r="B22" s="137" t="s">
        <v>24</v>
      </c>
      <c r="C22" s="12"/>
      <c r="D22" s="12"/>
      <c r="E22" s="12"/>
      <c r="F22" s="12"/>
      <c r="G22" s="12"/>
      <c r="H22" s="12"/>
    </row>
    <row r="23" spans="1:8" ht="12.75">
      <c r="A23" s="132" t="s">
        <v>158</v>
      </c>
      <c r="B23" s="12" t="s">
        <v>164</v>
      </c>
      <c r="C23" s="12"/>
      <c r="D23" s="12"/>
      <c r="E23" s="12"/>
      <c r="F23" s="12"/>
      <c r="G23" s="12"/>
      <c r="H23" s="12"/>
    </row>
    <row r="24" spans="1:8" ht="12.75">
      <c r="A24" s="132" t="s">
        <v>159</v>
      </c>
      <c r="B24" s="138" t="s">
        <v>33</v>
      </c>
      <c r="C24" s="12"/>
      <c r="D24" s="12"/>
      <c r="E24" s="12"/>
      <c r="F24" s="12"/>
      <c r="G24" s="12"/>
      <c r="H24" s="12"/>
    </row>
    <row r="25" spans="1:8" ht="12.75">
      <c r="A25" s="134"/>
      <c r="B25" s="137" t="s">
        <v>165</v>
      </c>
      <c r="C25" s="100" t="s">
        <v>119</v>
      </c>
      <c r="D25" s="100" t="s">
        <v>119</v>
      </c>
      <c r="E25" s="100" t="s">
        <v>119</v>
      </c>
      <c r="F25" s="100" t="s">
        <v>119</v>
      </c>
      <c r="G25" s="100" t="s">
        <v>119</v>
      </c>
      <c r="H25" s="100" t="s">
        <v>119</v>
      </c>
    </row>
    <row r="26" spans="1:8" ht="12.75">
      <c r="A26" s="2"/>
      <c r="B26" s="139" t="s">
        <v>166</v>
      </c>
      <c r="C26" s="2"/>
      <c r="D26" s="2"/>
      <c r="E26" s="2"/>
      <c r="F26" s="2"/>
      <c r="G26" s="2"/>
      <c r="H26" s="2"/>
    </row>
    <row r="27" spans="1:8" ht="12.75">
      <c r="A27" s="3"/>
      <c r="B27" s="140" t="s">
        <v>167</v>
      </c>
      <c r="C27" s="3"/>
      <c r="D27" s="3"/>
      <c r="E27" s="3"/>
      <c r="F27" s="3"/>
      <c r="G27" s="3"/>
      <c r="H27" s="3"/>
    </row>
    <row r="28" spans="1:8" ht="12.75">
      <c r="A28" s="4"/>
      <c r="B28" s="141" t="s">
        <v>168</v>
      </c>
      <c r="C28" s="4"/>
      <c r="D28" s="4"/>
      <c r="E28" s="4"/>
      <c r="F28" s="4"/>
      <c r="G28" s="4"/>
      <c r="H28" s="4"/>
    </row>
    <row r="29" spans="1:8" ht="12.75">
      <c r="A29" s="13" t="s">
        <v>169</v>
      </c>
      <c r="B29" s="142" t="s">
        <v>170</v>
      </c>
      <c r="C29" s="101"/>
      <c r="D29" s="9"/>
      <c r="E29" s="9"/>
      <c r="F29" s="9"/>
      <c r="G29" s="9"/>
      <c r="H29" s="10"/>
    </row>
    <row r="30" spans="1:8" ht="12.75">
      <c r="A30" s="131" t="s">
        <v>153</v>
      </c>
      <c r="B30" s="130" t="s">
        <v>164</v>
      </c>
      <c r="C30" s="99"/>
      <c r="D30" s="11"/>
      <c r="E30" s="11"/>
      <c r="F30" s="11"/>
      <c r="G30" s="11"/>
      <c r="H30" s="5"/>
    </row>
    <row r="31" spans="1:8" ht="12.75">
      <c r="A31" s="132" t="s">
        <v>155</v>
      </c>
      <c r="B31" s="138" t="s">
        <v>171</v>
      </c>
      <c r="C31" s="12"/>
      <c r="D31" s="12"/>
      <c r="E31" s="12"/>
      <c r="F31" s="12"/>
      <c r="G31" s="12"/>
      <c r="H31" s="12"/>
    </row>
    <row r="32" spans="1:8" ht="12.75">
      <c r="A32" s="132" t="s">
        <v>157</v>
      </c>
      <c r="B32" s="138" t="s">
        <v>27</v>
      </c>
      <c r="C32" s="12"/>
      <c r="D32" s="12"/>
      <c r="E32" s="12"/>
      <c r="F32" s="12"/>
      <c r="G32" s="12"/>
      <c r="H32" s="12"/>
    </row>
    <row r="33" spans="1:8" ht="12.75">
      <c r="A33" s="132" t="s">
        <v>158</v>
      </c>
      <c r="B33" s="138" t="s">
        <v>37</v>
      </c>
      <c r="C33" s="12"/>
      <c r="D33" s="12"/>
      <c r="E33" s="12"/>
      <c r="F33" s="12"/>
      <c r="G33" s="12"/>
      <c r="H33" s="12"/>
    </row>
    <row r="34" spans="1:8" ht="12.75">
      <c r="A34" s="132" t="s">
        <v>159</v>
      </c>
      <c r="B34" s="138" t="s">
        <v>38</v>
      </c>
      <c r="C34" s="12"/>
      <c r="D34" s="12"/>
      <c r="E34" s="12"/>
      <c r="F34" s="12"/>
      <c r="G34" s="12"/>
      <c r="H34" s="12"/>
    </row>
    <row r="35" spans="1:8" ht="12.75">
      <c r="A35" s="134" t="s">
        <v>160</v>
      </c>
      <c r="B35" s="138" t="s">
        <v>39</v>
      </c>
      <c r="C35" s="12"/>
      <c r="D35" s="12"/>
      <c r="E35" s="12"/>
      <c r="F35" s="12"/>
      <c r="G35" s="12"/>
      <c r="H35" s="12"/>
    </row>
    <row r="36" spans="1:8" ht="12.75">
      <c r="A36" s="134" t="s">
        <v>172</v>
      </c>
      <c r="B36" s="138" t="s">
        <v>41</v>
      </c>
      <c r="C36" s="12"/>
      <c r="D36" s="12"/>
      <c r="E36" s="12"/>
      <c r="F36" s="12"/>
      <c r="G36" s="12"/>
      <c r="H36" s="12"/>
    </row>
    <row r="37" spans="1:8" ht="12.75">
      <c r="A37" s="134" t="s">
        <v>173</v>
      </c>
      <c r="B37" s="138" t="s">
        <v>174</v>
      </c>
      <c r="C37" s="12"/>
      <c r="D37" s="12"/>
      <c r="E37" s="12"/>
      <c r="F37" s="12"/>
      <c r="G37" s="12"/>
      <c r="H37" s="12"/>
    </row>
    <row r="38" spans="1:8" ht="12.75">
      <c r="A38" s="134" t="s">
        <v>175</v>
      </c>
      <c r="B38" s="138" t="s">
        <v>33</v>
      </c>
      <c r="C38" s="12"/>
      <c r="D38" s="12"/>
      <c r="E38" s="12"/>
      <c r="F38" s="12"/>
      <c r="G38" s="12"/>
      <c r="H38" s="12"/>
    </row>
    <row r="39" spans="1:8" ht="12.75">
      <c r="A39" s="12"/>
      <c r="B39" s="137" t="s">
        <v>176</v>
      </c>
      <c r="C39" s="100" t="s">
        <v>119</v>
      </c>
      <c r="D39" s="100" t="s">
        <v>119</v>
      </c>
      <c r="E39" s="100" t="s">
        <v>119</v>
      </c>
      <c r="F39" s="100" t="s">
        <v>119</v>
      </c>
      <c r="G39" s="100" t="s">
        <v>119</v>
      </c>
      <c r="H39" s="100" t="s">
        <v>119</v>
      </c>
    </row>
    <row r="40" spans="1:8" ht="12.75">
      <c r="A40" s="143" t="s">
        <v>162</v>
      </c>
      <c r="B40" s="130" t="s">
        <v>177</v>
      </c>
      <c r="C40" s="1"/>
      <c r="D40" s="1"/>
      <c r="E40" s="1"/>
      <c r="F40" s="1"/>
      <c r="G40" s="1"/>
      <c r="H40" s="18"/>
    </row>
    <row r="41" spans="1:8" ht="12.75">
      <c r="A41" s="134" t="s">
        <v>155</v>
      </c>
      <c r="B41" s="138" t="s">
        <v>24</v>
      </c>
      <c r="C41" s="12"/>
      <c r="D41" s="12"/>
      <c r="E41" s="12"/>
      <c r="F41" s="12"/>
      <c r="G41" s="12"/>
      <c r="H41" s="12"/>
    </row>
    <row r="42" spans="1:8" ht="12.75">
      <c r="A42" s="144" t="s">
        <v>157</v>
      </c>
      <c r="B42" s="137" t="s">
        <v>178</v>
      </c>
      <c r="C42" s="362"/>
      <c r="D42" s="362"/>
      <c r="E42" s="362"/>
      <c r="F42" s="362"/>
      <c r="G42" s="362"/>
      <c r="H42" s="362"/>
    </row>
    <row r="43" spans="1:8" ht="12.75">
      <c r="A43" s="2"/>
      <c r="B43" s="139" t="s">
        <v>179</v>
      </c>
      <c r="C43" s="101"/>
      <c r="D43" s="9"/>
      <c r="E43" s="9"/>
      <c r="F43" s="9"/>
      <c r="G43" s="9"/>
      <c r="H43" s="10"/>
    </row>
    <row r="44" spans="1:8" ht="12.75">
      <c r="A44" s="3"/>
      <c r="B44" s="140" t="s">
        <v>180</v>
      </c>
      <c r="C44" s="12"/>
      <c r="D44" s="12"/>
      <c r="E44" s="12"/>
      <c r="F44" s="12"/>
      <c r="G44" s="12"/>
      <c r="H44" s="12"/>
    </row>
    <row r="45" spans="1:8" ht="12.75">
      <c r="A45" s="3"/>
      <c r="B45" s="141" t="s">
        <v>181</v>
      </c>
      <c r="C45" s="99"/>
      <c r="D45" s="11"/>
      <c r="E45" s="11"/>
      <c r="F45" s="11"/>
      <c r="G45" s="11"/>
      <c r="H45" s="5"/>
    </row>
    <row r="46" spans="1:8" ht="12.75">
      <c r="A46" s="3"/>
      <c r="B46" s="2" t="s">
        <v>182</v>
      </c>
      <c r="C46" s="101"/>
      <c r="D46" s="9"/>
      <c r="E46" s="9"/>
      <c r="F46" s="9"/>
      <c r="G46" s="9"/>
      <c r="H46" s="10"/>
    </row>
    <row r="47" spans="1:8" ht="12.75">
      <c r="A47" s="3"/>
      <c r="B47" s="3" t="s">
        <v>183</v>
      </c>
      <c r="C47" s="12"/>
      <c r="D47" s="12"/>
      <c r="E47" s="12"/>
      <c r="F47" s="12"/>
      <c r="G47" s="12"/>
      <c r="H47" s="12"/>
    </row>
    <row r="48" spans="1:8" ht="12.75">
      <c r="A48" s="4"/>
      <c r="B48" s="4" t="s">
        <v>184</v>
      </c>
      <c r="C48" s="123"/>
      <c r="D48" s="1"/>
      <c r="E48" s="1"/>
      <c r="F48" s="1"/>
      <c r="G48" s="1"/>
      <c r="H48" s="18"/>
    </row>
    <row r="49" spans="1:8" ht="12.75">
      <c r="A49" s="145" t="s">
        <v>158</v>
      </c>
      <c r="B49" s="133" t="s">
        <v>33</v>
      </c>
      <c r="C49" s="12"/>
      <c r="D49" s="12"/>
      <c r="E49" s="12"/>
      <c r="F49" s="12"/>
      <c r="G49" s="12"/>
      <c r="H49" s="12"/>
    </row>
    <row r="50" spans="1:8" ht="12.75">
      <c r="A50" s="12"/>
      <c r="B50" s="137" t="s">
        <v>185</v>
      </c>
      <c r="C50" s="100" t="s">
        <v>119</v>
      </c>
      <c r="D50" s="100" t="s">
        <v>119</v>
      </c>
      <c r="E50" s="100" t="s">
        <v>119</v>
      </c>
      <c r="F50" s="100" t="s">
        <v>119</v>
      </c>
      <c r="G50" s="100" t="s">
        <v>119</v>
      </c>
      <c r="H50" s="100" t="s">
        <v>119</v>
      </c>
    </row>
    <row r="51" spans="1:8" ht="12.75">
      <c r="A51" s="12"/>
      <c r="B51" s="137" t="s">
        <v>186</v>
      </c>
      <c r="C51" s="100" t="s">
        <v>119</v>
      </c>
      <c r="D51" s="100" t="s">
        <v>119</v>
      </c>
      <c r="E51" s="100" t="s">
        <v>119</v>
      </c>
      <c r="F51" s="100" t="s">
        <v>119</v>
      </c>
      <c r="G51" s="100" t="s">
        <v>119</v>
      </c>
      <c r="H51" s="100" t="s">
        <v>119</v>
      </c>
    </row>
    <row r="52" spans="1:8" ht="12.75">
      <c r="A52" s="100" t="s">
        <v>187</v>
      </c>
      <c r="B52" s="146" t="s">
        <v>50</v>
      </c>
      <c r="C52" s="1"/>
      <c r="D52" s="1"/>
      <c r="E52" s="1"/>
      <c r="F52" s="1"/>
      <c r="G52" s="1"/>
      <c r="H52" s="18"/>
    </row>
    <row r="53" spans="1:8" ht="12.75">
      <c r="A53" s="3"/>
      <c r="B53" s="147" t="s">
        <v>188</v>
      </c>
      <c r="C53" s="12"/>
      <c r="D53" s="12"/>
      <c r="E53" s="12"/>
      <c r="F53" s="12"/>
      <c r="G53" s="12"/>
      <c r="H53" s="12"/>
    </row>
    <row r="54" spans="1:8" ht="12.75">
      <c r="A54" s="3"/>
      <c r="B54" s="147" t="s">
        <v>189</v>
      </c>
      <c r="C54" s="1"/>
      <c r="D54" s="1"/>
      <c r="E54" s="1"/>
      <c r="F54" s="1"/>
      <c r="G54" s="1"/>
      <c r="H54" s="18"/>
    </row>
    <row r="55" spans="1:8" ht="12.75">
      <c r="A55" s="4"/>
      <c r="B55" s="137" t="s">
        <v>190</v>
      </c>
      <c r="C55" s="100" t="s">
        <v>119</v>
      </c>
      <c r="D55" s="100" t="s">
        <v>119</v>
      </c>
      <c r="E55" s="100" t="s">
        <v>119</v>
      </c>
      <c r="F55" s="100" t="s">
        <v>119</v>
      </c>
      <c r="G55" s="100" t="s">
        <v>119</v>
      </c>
      <c r="H55" s="100" t="s">
        <v>119</v>
      </c>
    </row>
  </sheetData>
  <sheetProtection/>
  <mergeCells count="7">
    <mergeCell ref="C8:E8"/>
    <mergeCell ref="C12:H12"/>
    <mergeCell ref="C42:H42"/>
    <mergeCell ref="A1:H1"/>
    <mergeCell ref="C6:E6"/>
    <mergeCell ref="G6:H6"/>
    <mergeCell ref="C7:E7"/>
  </mergeCells>
  <printOptions/>
  <pageMargins left="0.39" right="0.35" top="0.48" bottom="0.46" header="0.28" footer="0.28"/>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sharepro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abraham</dc:creator>
  <cp:keywords/>
  <dc:description/>
  <cp:lastModifiedBy>RB169969</cp:lastModifiedBy>
  <cp:lastPrinted>2014-07-05T05:51:18Z</cp:lastPrinted>
  <dcterms:created xsi:type="dcterms:W3CDTF">2006-05-24T22:51:19Z</dcterms:created>
  <dcterms:modified xsi:type="dcterms:W3CDTF">2014-07-05T06:01:36Z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